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450" windowWidth="13335" windowHeight="7260" activeTab="8"/>
  </bookViews>
  <sheets>
    <sheet name="ایجرود" sheetId="4" r:id="rId1"/>
    <sheet name="سلطانیه " sheetId="13" r:id="rId2"/>
    <sheet name="طارم" sheetId="14" r:id="rId3"/>
    <sheet name="ابهر" sheetId="15" r:id="rId4"/>
    <sheet name="خدابنده" sheetId="17" r:id="rId5"/>
    <sheet name="خرمدره" sheetId="16" r:id="rId6"/>
    <sheet name="ماهنشان" sheetId="18" r:id="rId7"/>
    <sheet name="زنجان" sheetId="19" r:id="rId8"/>
    <sheet name="استان" sheetId="20" r:id="rId9"/>
  </sheets>
  <definedNames>
    <definedName name="_xlnm.Print_Area" localSheetId="3">ابهر!$A$1:$J$49</definedName>
    <definedName name="_xlnm.Print_Area" localSheetId="8">استان!$A$1:$J$51</definedName>
    <definedName name="_xlnm.Print_Area" localSheetId="0">ایجرود!$A$1:$J$49</definedName>
    <definedName name="_xlnm.Print_Area" localSheetId="4">خدابنده!$A$1:$J$49</definedName>
    <definedName name="_xlnm.Print_Area" localSheetId="5">خرمدره!$A$1:$J$49</definedName>
    <definedName name="_xlnm.Print_Area" localSheetId="7">زنجان!$A$1:$J$49</definedName>
    <definedName name="_xlnm.Print_Area" localSheetId="1">'سلطانیه '!$A$1:$J$49</definedName>
    <definedName name="_xlnm.Print_Area" localSheetId="2">طارم!$A$1:$J$49</definedName>
    <definedName name="_xlnm.Print_Area" localSheetId="6">ماهنشان!$A$1:$J$49</definedName>
  </definedNames>
  <calcPr calcId="144525"/>
  <fileRecoveryPr autoRecover="0"/>
</workbook>
</file>

<file path=xl/calcChain.xml><?xml version="1.0" encoding="utf-8"?>
<calcChain xmlns="http://schemas.openxmlformats.org/spreadsheetml/2006/main">
  <c r="J42" i="20" l="1"/>
  <c r="J43" i="20"/>
  <c r="J45" i="20"/>
  <c r="J46" i="20"/>
  <c r="I37" i="20"/>
  <c r="I29" i="20"/>
  <c r="I12" i="20"/>
  <c r="J42" i="19" l="1"/>
  <c r="J45" i="19"/>
  <c r="J46" i="19"/>
  <c r="I23" i="19"/>
  <c r="I14" i="19"/>
  <c r="J46" i="18"/>
  <c r="J47" i="14"/>
  <c r="J39" i="14"/>
  <c r="I29" i="14"/>
  <c r="J18" i="14"/>
  <c r="J17" i="14"/>
  <c r="I12" i="14"/>
  <c r="J42" i="16"/>
  <c r="J43" i="16"/>
  <c r="J45" i="16"/>
  <c r="J46" i="16"/>
  <c r="J47" i="16"/>
  <c r="J39" i="16"/>
  <c r="I48" i="16"/>
  <c r="H48" i="16"/>
  <c r="E48" i="16"/>
  <c r="I46" i="16"/>
  <c r="I21" i="16"/>
  <c r="I23" i="16"/>
  <c r="I25" i="16"/>
  <c r="I28" i="16"/>
  <c r="I20" i="16"/>
  <c r="J18" i="16"/>
  <c r="J17" i="16"/>
  <c r="I43" i="17" l="1"/>
  <c r="I32" i="17"/>
  <c r="I35" i="17"/>
  <c r="J42" i="17"/>
  <c r="J43" i="17"/>
  <c r="J45" i="17"/>
  <c r="J46" i="17"/>
  <c r="J42" i="15"/>
  <c r="J43" i="15"/>
  <c r="J46" i="15"/>
  <c r="H33" i="15"/>
  <c r="H34" i="15"/>
  <c r="H35" i="15"/>
  <c r="H36" i="15"/>
  <c r="H37" i="15"/>
  <c r="H32" i="15"/>
  <c r="E33" i="15"/>
  <c r="E34" i="15"/>
  <c r="E35" i="15"/>
  <c r="E36" i="15"/>
  <c r="E37" i="15"/>
  <c r="E32" i="15"/>
  <c r="H20" i="15"/>
  <c r="H21" i="15"/>
  <c r="H22" i="15"/>
  <c r="H23" i="15"/>
  <c r="H24" i="15"/>
  <c r="H25" i="15"/>
  <c r="H26" i="15"/>
  <c r="H27" i="15"/>
  <c r="H28" i="15"/>
  <c r="H29" i="15"/>
  <c r="H30" i="15"/>
  <c r="H19" i="15"/>
  <c r="E20" i="15"/>
  <c r="E21" i="15"/>
  <c r="E22" i="15"/>
  <c r="E23" i="15"/>
  <c r="E24" i="15"/>
  <c r="E25" i="15"/>
  <c r="E26" i="15"/>
  <c r="E27" i="15"/>
  <c r="E28" i="15"/>
  <c r="E29" i="15"/>
  <c r="E30" i="15"/>
  <c r="E19" i="15"/>
  <c r="J22" i="15"/>
  <c r="H48" i="14"/>
  <c r="E48" i="14"/>
  <c r="J42" i="13" l="1"/>
  <c r="J43" i="13"/>
  <c r="J46" i="13"/>
  <c r="E4" i="4"/>
  <c r="H4" i="4"/>
  <c r="I4" i="4"/>
  <c r="J4" i="4"/>
  <c r="E5" i="4"/>
  <c r="H5" i="4"/>
  <c r="I5" i="4"/>
  <c r="J5" i="4"/>
  <c r="E6" i="4"/>
  <c r="H6" i="4"/>
  <c r="C7" i="4"/>
  <c r="D7" i="4"/>
  <c r="F7" i="4"/>
  <c r="G7" i="4"/>
  <c r="E8" i="4"/>
  <c r="H8" i="4"/>
  <c r="I8" i="4"/>
  <c r="J8" i="4"/>
  <c r="E9" i="4"/>
  <c r="H9" i="4"/>
  <c r="I9" i="4"/>
  <c r="E10" i="4"/>
  <c r="H10" i="4"/>
  <c r="J10" i="4"/>
  <c r="E11" i="4"/>
  <c r="H11" i="4"/>
  <c r="E12" i="4"/>
  <c r="C13" i="4"/>
  <c r="D13" i="4"/>
  <c r="F13" i="4"/>
  <c r="I13" i="4" s="1"/>
  <c r="G13" i="4"/>
  <c r="J13" i="4"/>
  <c r="E14" i="4"/>
  <c r="H14" i="4"/>
  <c r="E15" i="4"/>
  <c r="G15" i="4"/>
  <c r="H15" i="4" s="1"/>
  <c r="E16" i="4"/>
  <c r="H16" i="4"/>
  <c r="I16" i="4"/>
  <c r="E17" i="4"/>
  <c r="H17" i="4"/>
  <c r="J17" i="4"/>
  <c r="C18" i="4"/>
  <c r="D18" i="4"/>
  <c r="F18" i="4"/>
  <c r="I18" i="4" s="1"/>
  <c r="G18" i="4"/>
  <c r="E19" i="4"/>
  <c r="H19" i="4"/>
  <c r="I19" i="4"/>
  <c r="E20" i="4"/>
  <c r="H20" i="4"/>
  <c r="I20" i="4"/>
  <c r="E21" i="4"/>
  <c r="H21" i="4"/>
  <c r="I21" i="4"/>
  <c r="E22" i="4"/>
  <c r="H22" i="4"/>
  <c r="E23" i="4"/>
  <c r="H23" i="4"/>
  <c r="E24" i="4"/>
  <c r="E25" i="4"/>
  <c r="H25" i="4"/>
  <c r="I25" i="4"/>
  <c r="E26" i="4"/>
  <c r="G26" i="4"/>
  <c r="E27" i="4"/>
  <c r="H27" i="4"/>
  <c r="E28" i="4"/>
  <c r="H28" i="4"/>
  <c r="E29" i="4"/>
  <c r="H29" i="4"/>
  <c r="E30" i="4"/>
  <c r="H30" i="4"/>
  <c r="I30" i="4"/>
  <c r="C31" i="4"/>
  <c r="D31" i="4"/>
  <c r="F31" i="4"/>
  <c r="I31" i="4" s="1"/>
  <c r="G31" i="4"/>
  <c r="E32" i="4"/>
  <c r="H32" i="4"/>
  <c r="H38" i="4" s="1"/>
  <c r="I32" i="4"/>
  <c r="E33" i="4"/>
  <c r="H33" i="4"/>
  <c r="I33" i="4"/>
  <c r="E34" i="4"/>
  <c r="H34" i="4"/>
  <c r="I34" i="4"/>
  <c r="E35" i="4"/>
  <c r="H35" i="4"/>
  <c r="E36" i="4"/>
  <c r="H36" i="4"/>
  <c r="I36" i="4"/>
  <c r="E37" i="4"/>
  <c r="H37" i="4"/>
  <c r="C38" i="4"/>
  <c r="D38" i="4"/>
  <c r="F38" i="4"/>
  <c r="I38" i="4" s="1"/>
  <c r="G38" i="4"/>
  <c r="E39" i="4"/>
  <c r="H39" i="4"/>
  <c r="I39" i="4"/>
  <c r="J39" i="4"/>
  <c r="E40" i="4"/>
  <c r="H40" i="4"/>
  <c r="I40" i="4"/>
  <c r="E41" i="4"/>
  <c r="H41" i="4"/>
  <c r="I41" i="4"/>
  <c r="E42" i="4"/>
  <c r="H42" i="4"/>
  <c r="E43" i="4"/>
  <c r="H43" i="4"/>
  <c r="E44" i="4"/>
  <c r="H44" i="4"/>
  <c r="E45" i="4"/>
  <c r="H45" i="4"/>
  <c r="E46" i="4"/>
  <c r="H46" i="4"/>
  <c r="C47" i="4"/>
  <c r="D47" i="4"/>
  <c r="F47" i="4"/>
  <c r="G47" i="4"/>
  <c r="E48" i="4"/>
  <c r="H48" i="4"/>
  <c r="H7" i="4" l="1"/>
  <c r="H47" i="4"/>
  <c r="H31" i="4"/>
  <c r="H18" i="4"/>
  <c r="H13" i="4"/>
  <c r="J47" i="4"/>
  <c r="J18" i="4"/>
  <c r="D49" i="4"/>
  <c r="J7" i="4"/>
  <c r="I47" i="4"/>
  <c r="E47" i="4"/>
  <c r="E38" i="4"/>
  <c r="C49" i="4"/>
  <c r="E31" i="4"/>
  <c r="E18" i="4"/>
  <c r="E13" i="4"/>
  <c r="E7" i="4"/>
  <c r="I7" i="4"/>
  <c r="G49" i="4"/>
  <c r="J49" i="4" s="1"/>
  <c r="F49" i="4"/>
  <c r="H48" i="20"/>
  <c r="G48" i="20"/>
  <c r="F48" i="20"/>
  <c r="E48" i="20"/>
  <c r="D48" i="20"/>
  <c r="C48" i="20"/>
  <c r="G46" i="20"/>
  <c r="F46" i="20"/>
  <c r="D46" i="20"/>
  <c r="C46" i="20"/>
  <c r="G45" i="20"/>
  <c r="F45" i="20"/>
  <c r="D45" i="20"/>
  <c r="C45" i="20"/>
  <c r="G44" i="20"/>
  <c r="F44" i="20"/>
  <c r="D44" i="20"/>
  <c r="C44" i="20"/>
  <c r="G43" i="20"/>
  <c r="F43" i="20"/>
  <c r="D43" i="20"/>
  <c r="C43" i="20"/>
  <c r="G42" i="20"/>
  <c r="F42" i="20"/>
  <c r="D42" i="20"/>
  <c r="C42" i="20"/>
  <c r="G41" i="20"/>
  <c r="F41" i="20"/>
  <c r="D41" i="20"/>
  <c r="C41" i="20"/>
  <c r="G40" i="20"/>
  <c r="F40" i="20"/>
  <c r="D40" i="20"/>
  <c r="C40" i="20"/>
  <c r="G39" i="20"/>
  <c r="F39" i="20"/>
  <c r="D39" i="20"/>
  <c r="C39" i="20"/>
  <c r="H37" i="20"/>
  <c r="G37" i="20"/>
  <c r="F37" i="20"/>
  <c r="E37" i="20"/>
  <c r="D37" i="20"/>
  <c r="C37" i="20"/>
  <c r="G36" i="20"/>
  <c r="F36" i="20"/>
  <c r="D36" i="20"/>
  <c r="C36" i="20"/>
  <c r="G35" i="20"/>
  <c r="F35" i="20"/>
  <c r="D35" i="20"/>
  <c r="C35" i="20"/>
  <c r="G34" i="20"/>
  <c r="F34" i="20"/>
  <c r="D34" i="20"/>
  <c r="C34" i="20"/>
  <c r="G33" i="20"/>
  <c r="F33" i="20"/>
  <c r="D33" i="20"/>
  <c r="C33" i="20"/>
  <c r="G32" i="20"/>
  <c r="F32" i="20"/>
  <c r="D32" i="20"/>
  <c r="C32" i="20"/>
  <c r="G30" i="20"/>
  <c r="F30" i="20"/>
  <c r="D30" i="20"/>
  <c r="C30" i="20"/>
  <c r="G29" i="20"/>
  <c r="F29" i="20"/>
  <c r="D29" i="20"/>
  <c r="C29" i="20"/>
  <c r="G28" i="20"/>
  <c r="F28" i="20"/>
  <c r="D28" i="20"/>
  <c r="C28" i="20"/>
  <c r="G27" i="20"/>
  <c r="F27" i="20"/>
  <c r="D27" i="20"/>
  <c r="C27" i="20"/>
  <c r="G26" i="20"/>
  <c r="F26" i="20"/>
  <c r="D26" i="20"/>
  <c r="C26" i="20"/>
  <c r="G25" i="20"/>
  <c r="F25" i="20"/>
  <c r="D25" i="20"/>
  <c r="C25" i="20"/>
  <c r="G24" i="20"/>
  <c r="F24" i="20"/>
  <c r="D24" i="20"/>
  <c r="C24" i="20"/>
  <c r="G23" i="20"/>
  <c r="F23" i="20"/>
  <c r="D23" i="20"/>
  <c r="C23" i="20"/>
  <c r="G22" i="20"/>
  <c r="F22" i="20"/>
  <c r="D22" i="20"/>
  <c r="C22" i="20"/>
  <c r="G21" i="20"/>
  <c r="F21" i="20"/>
  <c r="D21" i="20"/>
  <c r="C21" i="20"/>
  <c r="G20" i="20"/>
  <c r="F20" i="20"/>
  <c r="D20" i="20"/>
  <c r="C20" i="20"/>
  <c r="G19" i="20"/>
  <c r="F19" i="20"/>
  <c r="D19" i="20"/>
  <c r="C19" i="20"/>
  <c r="G17" i="20"/>
  <c r="F17" i="20"/>
  <c r="D17" i="20"/>
  <c r="C17" i="20"/>
  <c r="G16" i="20"/>
  <c r="F16" i="20"/>
  <c r="D16" i="20"/>
  <c r="C16" i="20"/>
  <c r="G15" i="20"/>
  <c r="F15" i="20"/>
  <c r="D15" i="20"/>
  <c r="C15" i="20"/>
  <c r="G14" i="20"/>
  <c r="F14" i="20"/>
  <c r="D14" i="20"/>
  <c r="C14" i="20"/>
  <c r="G12" i="20"/>
  <c r="F12" i="20"/>
  <c r="D12" i="20"/>
  <c r="C12" i="20"/>
  <c r="G11" i="20"/>
  <c r="F11" i="20"/>
  <c r="D11" i="20"/>
  <c r="C11" i="20"/>
  <c r="G10" i="20"/>
  <c r="F10" i="20"/>
  <c r="D10" i="20"/>
  <c r="C10" i="20"/>
  <c r="G9" i="20"/>
  <c r="F9" i="20"/>
  <c r="D9" i="20"/>
  <c r="C9" i="20"/>
  <c r="G8" i="20"/>
  <c r="F8" i="20"/>
  <c r="D8" i="20"/>
  <c r="C8" i="20"/>
  <c r="G6" i="20"/>
  <c r="F6" i="20"/>
  <c r="D6" i="20"/>
  <c r="C6" i="20"/>
  <c r="G5" i="20"/>
  <c r="F5" i="20"/>
  <c r="D5" i="20"/>
  <c r="C5" i="20"/>
  <c r="G4" i="20"/>
  <c r="F4" i="20"/>
  <c r="D4" i="20"/>
  <c r="C4" i="20"/>
  <c r="G47" i="19"/>
  <c r="F47" i="19"/>
  <c r="D47" i="19"/>
  <c r="C47" i="19"/>
  <c r="I46" i="19"/>
  <c r="H46" i="19"/>
  <c r="E46" i="19"/>
  <c r="H45" i="19"/>
  <c r="E45" i="19"/>
  <c r="H44" i="19"/>
  <c r="E44" i="19"/>
  <c r="H43" i="19"/>
  <c r="E43" i="19"/>
  <c r="H42" i="19"/>
  <c r="E42" i="19"/>
  <c r="I41" i="19"/>
  <c r="H41" i="19"/>
  <c r="E41" i="19"/>
  <c r="I40" i="19"/>
  <c r="H40" i="19"/>
  <c r="E40" i="19"/>
  <c r="J39" i="19"/>
  <c r="I39" i="19"/>
  <c r="H39" i="19"/>
  <c r="E39" i="19"/>
  <c r="G38" i="19"/>
  <c r="F38" i="19"/>
  <c r="D38" i="19"/>
  <c r="C38" i="19"/>
  <c r="H37" i="19"/>
  <c r="E37" i="19"/>
  <c r="H36" i="19"/>
  <c r="E36" i="19"/>
  <c r="I35" i="19"/>
  <c r="H35" i="19"/>
  <c r="E35" i="19"/>
  <c r="I34" i="19"/>
  <c r="H34" i="19"/>
  <c r="E34" i="19"/>
  <c r="I33" i="19"/>
  <c r="H33" i="19"/>
  <c r="E33" i="19"/>
  <c r="I32" i="19"/>
  <c r="H32" i="19"/>
  <c r="E32" i="19"/>
  <c r="G31" i="19"/>
  <c r="F31" i="19"/>
  <c r="D31" i="19"/>
  <c r="C31" i="19"/>
  <c r="I30" i="19"/>
  <c r="H30" i="19"/>
  <c r="E30" i="19"/>
  <c r="H28" i="19"/>
  <c r="E28" i="19"/>
  <c r="H26" i="19"/>
  <c r="E26" i="19"/>
  <c r="H25" i="19"/>
  <c r="E25" i="19"/>
  <c r="I24" i="19"/>
  <c r="H24" i="19"/>
  <c r="E24" i="19"/>
  <c r="H23" i="19"/>
  <c r="E23" i="19"/>
  <c r="I22" i="19"/>
  <c r="H22" i="19"/>
  <c r="E22" i="19"/>
  <c r="I21" i="19"/>
  <c r="H21" i="19"/>
  <c r="E21" i="19"/>
  <c r="I20" i="19"/>
  <c r="H20" i="19"/>
  <c r="E20" i="19"/>
  <c r="I19" i="19"/>
  <c r="H19" i="19"/>
  <c r="E19" i="19"/>
  <c r="G18" i="19"/>
  <c r="J18" i="19" s="1"/>
  <c r="F18" i="19"/>
  <c r="I18" i="19" s="1"/>
  <c r="D18" i="19"/>
  <c r="C18" i="19"/>
  <c r="J17" i="19"/>
  <c r="H17" i="19"/>
  <c r="E17" i="19"/>
  <c r="I16" i="19"/>
  <c r="H16" i="19"/>
  <c r="E16" i="19"/>
  <c r="I15" i="19"/>
  <c r="H15" i="19"/>
  <c r="E15" i="19"/>
  <c r="H14" i="19"/>
  <c r="E14" i="19"/>
  <c r="G13" i="19"/>
  <c r="F13" i="19"/>
  <c r="D13" i="19"/>
  <c r="J13" i="19" s="1"/>
  <c r="C13" i="19"/>
  <c r="H12" i="19"/>
  <c r="E12" i="19"/>
  <c r="H11" i="19"/>
  <c r="E11" i="19"/>
  <c r="J10" i="19"/>
  <c r="H10" i="19"/>
  <c r="E10" i="19"/>
  <c r="I9" i="19"/>
  <c r="H9" i="19"/>
  <c r="E9" i="19"/>
  <c r="J8" i="19"/>
  <c r="H8" i="19"/>
  <c r="E8" i="19"/>
  <c r="G7" i="19"/>
  <c r="F7" i="19"/>
  <c r="D7" i="19"/>
  <c r="C7" i="19"/>
  <c r="I6" i="19"/>
  <c r="H6" i="19"/>
  <c r="E6" i="19"/>
  <c r="J5" i="19"/>
  <c r="I5" i="19"/>
  <c r="H5" i="19"/>
  <c r="E5" i="19"/>
  <c r="J4" i="19"/>
  <c r="I4" i="19"/>
  <c r="H4" i="19"/>
  <c r="E4" i="19"/>
  <c r="E7" i="19" s="1"/>
  <c r="G47" i="18"/>
  <c r="F47" i="18"/>
  <c r="I47" i="18" s="1"/>
  <c r="D47" i="18"/>
  <c r="J47" i="18" s="1"/>
  <c r="C47" i="18"/>
  <c r="H46" i="18"/>
  <c r="E46" i="18"/>
  <c r="I45" i="18"/>
  <c r="H45" i="18"/>
  <c r="E45" i="18"/>
  <c r="H44" i="18"/>
  <c r="E44" i="18"/>
  <c r="J43" i="18"/>
  <c r="H43" i="18"/>
  <c r="E43" i="18"/>
  <c r="J42" i="18"/>
  <c r="H42" i="18"/>
  <c r="E42" i="18"/>
  <c r="I41" i="18"/>
  <c r="H41" i="18"/>
  <c r="E41" i="18"/>
  <c r="I40" i="18"/>
  <c r="H40" i="18"/>
  <c r="E40" i="18"/>
  <c r="J39" i="18"/>
  <c r="I39" i="18"/>
  <c r="H39" i="18"/>
  <c r="E39" i="18"/>
  <c r="G38" i="18"/>
  <c r="F38" i="18"/>
  <c r="D38" i="18"/>
  <c r="C38" i="18"/>
  <c r="H37" i="18"/>
  <c r="E37" i="18"/>
  <c r="H36" i="18"/>
  <c r="E36" i="18"/>
  <c r="H35" i="18"/>
  <c r="E35" i="18"/>
  <c r="I34" i="18"/>
  <c r="H34" i="18"/>
  <c r="E34" i="18"/>
  <c r="I33" i="18"/>
  <c r="H33" i="18"/>
  <c r="E33" i="18"/>
  <c r="E38" i="18" s="1"/>
  <c r="I32" i="18"/>
  <c r="H32" i="18"/>
  <c r="E32" i="18"/>
  <c r="G31" i="18"/>
  <c r="F31" i="18"/>
  <c r="D31" i="18"/>
  <c r="C31" i="18"/>
  <c r="H30" i="18"/>
  <c r="E30" i="18"/>
  <c r="H29" i="18"/>
  <c r="E29" i="18"/>
  <c r="H28" i="18"/>
  <c r="E28" i="18"/>
  <c r="H27" i="18"/>
  <c r="E27" i="18"/>
  <c r="E26" i="18"/>
  <c r="H25" i="18"/>
  <c r="E25" i="18"/>
  <c r="H24" i="18"/>
  <c r="E24" i="18"/>
  <c r="H23" i="18"/>
  <c r="E23" i="18"/>
  <c r="I22" i="18"/>
  <c r="H22" i="18"/>
  <c r="E22" i="18"/>
  <c r="I21" i="18"/>
  <c r="H21" i="18"/>
  <c r="E21" i="18"/>
  <c r="I20" i="18"/>
  <c r="H20" i="18"/>
  <c r="E20" i="18"/>
  <c r="I19" i="18"/>
  <c r="H19" i="18"/>
  <c r="H31" i="18" s="1"/>
  <c r="E19" i="18"/>
  <c r="G18" i="18"/>
  <c r="F18" i="18"/>
  <c r="D18" i="18"/>
  <c r="C18" i="18"/>
  <c r="J17" i="18"/>
  <c r="H17" i="18"/>
  <c r="E17" i="18"/>
  <c r="I16" i="18"/>
  <c r="H16" i="18"/>
  <c r="E16" i="18"/>
  <c r="H15" i="18"/>
  <c r="E15" i="18"/>
  <c r="H14" i="18"/>
  <c r="E14" i="18"/>
  <c r="G13" i="18"/>
  <c r="J13" i="18" s="1"/>
  <c r="F13" i="18"/>
  <c r="D13" i="18"/>
  <c r="C13" i="18"/>
  <c r="H12" i="18"/>
  <c r="E12" i="18"/>
  <c r="H11" i="18"/>
  <c r="E11" i="18"/>
  <c r="J10" i="18"/>
  <c r="I10" i="18"/>
  <c r="H10" i="18"/>
  <c r="E10" i="18"/>
  <c r="I9" i="18"/>
  <c r="H9" i="18"/>
  <c r="E9" i="18"/>
  <c r="J8" i="18"/>
  <c r="I8" i="18"/>
  <c r="H8" i="18"/>
  <c r="E8" i="18"/>
  <c r="J7" i="18"/>
  <c r="G7" i="18"/>
  <c r="F7" i="18"/>
  <c r="D7" i="18"/>
  <c r="C7" i="18"/>
  <c r="I6" i="18"/>
  <c r="H6" i="18"/>
  <c r="E6" i="18"/>
  <c r="J5" i="18"/>
  <c r="I5" i="18"/>
  <c r="H5" i="18"/>
  <c r="E5" i="18"/>
  <c r="J4" i="18"/>
  <c r="I4" i="18"/>
  <c r="H4" i="18"/>
  <c r="E4" i="18"/>
  <c r="G47" i="17"/>
  <c r="F47" i="17"/>
  <c r="D47" i="17"/>
  <c r="C47" i="17"/>
  <c r="I46" i="17"/>
  <c r="H46" i="17"/>
  <c r="E46" i="17"/>
  <c r="H45" i="17"/>
  <c r="E45" i="17"/>
  <c r="H44" i="17"/>
  <c r="E44" i="17"/>
  <c r="H43" i="17"/>
  <c r="E43" i="17"/>
  <c r="I42" i="17"/>
  <c r="H42" i="17"/>
  <c r="E42" i="17"/>
  <c r="I41" i="17"/>
  <c r="H41" i="17"/>
  <c r="E41" i="17"/>
  <c r="I40" i="17"/>
  <c r="H40" i="17"/>
  <c r="E40" i="17"/>
  <c r="J39" i="17"/>
  <c r="I39" i="17"/>
  <c r="H39" i="17"/>
  <c r="E39" i="17"/>
  <c r="G38" i="17"/>
  <c r="F38" i="17"/>
  <c r="D38" i="17"/>
  <c r="C38" i="17"/>
  <c r="H37" i="17"/>
  <c r="E37" i="17"/>
  <c r="H36" i="17"/>
  <c r="E36" i="17"/>
  <c r="H35" i="17"/>
  <c r="E35" i="17"/>
  <c r="I34" i="17"/>
  <c r="H34" i="17"/>
  <c r="E34" i="17"/>
  <c r="I33" i="17"/>
  <c r="H33" i="17"/>
  <c r="E33" i="17"/>
  <c r="H32" i="17"/>
  <c r="E32" i="17"/>
  <c r="G31" i="17"/>
  <c r="F31" i="17"/>
  <c r="D31" i="17"/>
  <c r="C31" i="17"/>
  <c r="I30" i="17"/>
  <c r="H30" i="17"/>
  <c r="E30" i="17"/>
  <c r="H29" i="17"/>
  <c r="E29" i="17"/>
  <c r="I28" i="17"/>
  <c r="H28" i="17"/>
  <c r="E28" i="17"/>
  <c r="H27" i="17"/>
  <c r="E27" i="17"/>
  <c r="H26" i="17"/>
  <c r="E26" i="17"/>
  <c r="H25" i="17"/>
  <c r="E25" i="17"/>
  <c r="H24" i="17"/>
  <c r="H23" i="17"/>
  <c r="E23" i="17"/>
  <c r="H22" i="17"/>
  <c r="E22" i="17"/>
  <c r="I21" i="17"/>
  <c r="H21" i="17"/>
  <c r="E21" i="17"/>
  <c r="I20" i="17"/>
  <c r="H20" i="17"/>
  <c r="E20" i="17"/>
  <c r="I19" i="17"/>
  <c r="H19" i="17"/>
  <c r="E19" i="17"/>
  <c r="G18" i="17"/>
  <c r="F18" i="17"/>
  <c r="D18" i="17"/>
  <c r="C18" i="17"/>
  <c r="J17" i="17"/>
  <c r="H17" i="17"/>
  <c r="E17" i="17"/>
  <c r="I16" i="17"/>
  <c r="H16" i="17"/>
  <c r="E16" i="17"/>
  <c r="H15" i="17"/>
  <c r="H18" i="17" s="1"/>
  <c r="E15" i="17"/>
  <c r="I14" i="17"/>
  <c r="H14" i="17"/>
  <c r="E14" i="17"/>
  <c r="G13" i="17"/>
  <c r="F13" i="17"/>
  <c r="D13" i="17"/>
  <c r="C13" i="17"/>
  <c r="I13" i="17" s="1"/>
  <c r="H12" i="17"/>
  <c r="E12" i="17"/>
  <c r="H11" i="17"/>
  <c r="E11" i="17"/>
  <c r="J10" i="17"/>
  <c r="H10" i="17"/>
  <c r="E10" i="17"/>
  <c r="I9" i="17"/>
  <c r="H9" i="17"/>
  <c r="E9" i="17"/>
  <c r="J8" i="17"/>
  <c r="H8" i="17"/>
  <c r="E8" i="17"/>
  <c r="G7" i="17"/>
  <c r="F7" i="17"/>
  <c r="D7" i="17"/>
  <c r="C7" i="17"/>
  <c r="H6" i="17"/>
  <c r="E6" i="17"/>
  <c r="J5" i="17"/>
  <c r="I5" i="17"/>
  <c r="H5" i="17"/>
  <c r="E5" i="17"/>
  <c r="J4" i="17"/>
  <c r="I4" i="17"/>
  <c r="H4" i="17"/>
  <c r="E4" i="17"/>
  <c r="E7" i="17" s="1"/>
  <c r="H18" i="19" l="1"/>
  <c r="H7" i="19"/>
  <c r="H47" i="19"/>
  <c r="H38" i="19"/>
  <c r="H31" i="19"/>
  <c r="H13" i="19"/>
  <c r="I13" i="19"/>
  <c r="J47" i="19"/>
  <c r="D49" i="19"/>
  <c r="J7" i="19"/>
  <c r="E47" i="19"/>
  <c r="I47" i="19"/>
  <c r="E38" i="19"/>
  <c r="I38" i="19"/>
  <c r="I31" i="19"/>
  <c r="E31" i="19"/>
  <c r="E18" i="19"/>
  <c r="C49" i="19"/>
  <c r="E13" i="19"/>
  <c r="H18" i="18"/>
  <c r="G49" i="18"/>
  <c r="H13" i="18"/>
  <c r="H47" i="18"/>
  <c r="H38" i="18"/>
  <c r="I31" i="18"/>
  <c r="I18" i="18"/>
  <c r="H7" i="18"/>
  <c r="J18" i="18"/>
  <c r="E18" i="18"/>
  <c r="D49" i="18"/>
  <c r="E47" i="18"/>
  <c r="I38" i="18"/>
  <c r="E31" i="18"/>
  <c r="E13" i="18"/>
  <c r="C49" i="18"/>
  <c r="I13" i="18"/>
  <c r="E7" i="18"/>
  <c r="I7" i="18"/>
  <c r="J47" i="17"/>
  <c r="J18" i="17"/>
  <c r="H13" i="17"/>
  <c r="G49" i="17"/>
  <c r="J7" i="17"/>
  <c r="H47" i="17"/>
  <c r="H38" i="17"/>
  <c r="I38" i="17"/>
  <c r="H31" i="17"/>
  <c r="I18" i="17"/>
  <c r="F49" i="17"/>
  <c r="H7" i="17"/>
  <c r="E13" i="17"/>
  <c r="D49" i="17"/>
  <c r="J49" i="17" s="1"/>
  <c r="J13" i="17"/>
  <c r="E47" i="17"/>
  <c r="I47" i="17"/>
  <c r="E38" i="17"/>
  <c r="I31" i="17"/>
  <c r="E31" i="17"/>
  <c r="E18" i="17"/>
  <c r="I14" i="20"/>
  <c r="C49" i="17"/>
  <c r="I7" i="17"/>
  <c r="I46" i="20"/>
  <c r="I10" i="20"/>
  <c r="I9" i="20"/>
  <c r="I48" i="20"/>
  <c r="I36" i="20"/>
  <c r="I32" i="20"/>
  <c r="I11" i="20"/>
  <c r="G13" i="20"/>
  <c r="J10" i="20"/>
  <c r="J17" i="20"/>
  <c r="J5" i="20"/>
  <c r="I28" i="20"/>
  <c r="I22" i="20"/>
  <c r="I20" i="20"/>
  <c r="H49" i="4"/>
  <c r="I49" i="4"/>
  <c r="E49" i="4"/>
  <c r="C13" i="20"/>
  <c r="I16" i="20"/>
  <c r="I21" i="20"/>
  <c r="I25" i="20"/>
  <c r="I27" i="20"/>
  <c r="I33" i="20"/>
  <c r="I35" i="20"/>
  <c r="J39" i="20"/>
  <c r="I40" i="20"/>
  <c r="I42" i="20"/>
  <c r="I44" i="20"/>
  <c r="G18" i="20"/>
  <c r="I15" i="20"/>
  <c r="C18" i="20"/>
  <c r="F31" i="20"/>
  <c r="D31" i="20"/>
  <c r="I24" i="20"/>
  <c r="F47" i="20"/>
  <c r="D7" i="20"/>
  <c r="I5" i="20"/>
  <c r="I8" i="20"/>
  <c r="D18" i="20"/>
  <c r="I45" i="20"/>
  <c r="D13" i="20"/>
  <c r="C31" i="20"/>
  <c r="C47" i="20"/>
  <c r="F7" i="20"/>
  <c r="I6" i="20"/>
  <c r="F18" i="20"/>
  <c r="I23" i="20"/>
  <c r="I26" i="20"/>
  <c r="C38" i="20"/>
  <c r="G38" i="20"/>
  <c r="I34" i="20"/>
  <c r="D38" i="20"/>
  <c r="D47" i="20"/>
  <c r="G31" i="20"/>
  <c r="F38" i="20"/>
  <c r="G47" i="20"/>
  <c r="C7" i="20"/>
  <c r="G7" i="20"/>
  <c r="F13" i="20"/>
  <c r="I30" i="20"/>
  <c r="I39" i="20"/>
  <c r="I41" i="20"/>
  <c r="I43" i="20"/>
  <c r="I4" i="20"/>
  <c r="J8" i="20"/>
  <c r="I19" i="20"/>
  <c r="J4" i="20"/>
  <c r="F49" i="19"/>
  <c r="I7" i="19"/>
  <c r="G49" i="19"/>
  <c r="F49" i="18"/>
  <c r="G47" i="16"/>
  <c r="F47" i="16"/>
  <c r="D47" i="16"/>
  <c r="C47" i="16"/>
  <c r="H46" i="16"/>
  <c r="E46" i="16"/>
  <c r="I45" i="16"/>
  <c r="H45" i="16"/>
  <c r="E45" i="16"/>
  <c r="H44" i="16"/>
  <c r="E44" i="16"/>
  <c r="I43" i="16"/>
  <c r="H43" i="16"/>
  <c r="E43" i="16"/>
  <c r="I42" i="16"/>
  <c r="H42" i="16"/>
  <c r="E42" i="16"/>
  <c r="H41" i="16"/>
  <c r="E41" i="16"/>
  <c r="I40" i="16"/>
  <c r="H40" i="16"/>
  <c r="E40" i="16"/>
  <c r="I39" i="16"/>
  <c r="H39" i="16"/>
  <c r="E39" i="16"/>
  <c r="G38" i="16"/>
  <c r="F38" i="16"/>
  <c r="I38" i="16" s="1"/>
  <c r="D38" i="16"/>
  <c r="C38" i="16"/>
  <c r="H37" i="16"/>
  <c r="E37" i="16"/>
  <c r="H36" i="16"/>
  <c r="E36" i="16"/>
  <c r="H35" i="16"/>
  <c r="E35" i="16"/>
  <c r="I34" i="16"/>
  <c r="H34" i="16"/>
  <c r="E34" i="16"/>
  <c r="H33" i="16"/>
  <c r="E33" i="16"/>
  <c r="H32" i="16"/>
  <c r="H38" i="16" s="1"/>
  <c r="E32" i="16"/>
  <c r="E38" i="16" s="1"/>
  <c r="G31" i="16"/>
  <c r="F31" i="16"/>
  <c r="I31" i="16" s="1"/>
  <c r="D31" i="16"/>
  <c r="C31" i="16"/>
  <c r="H30" i="16"/>
  <c r="E30" i="16"/>
  <c r="H29" i="16"/>
  <c r="E29" i="16"/>
  <c r="H28" i="16"/>
  <c r="E28" i="16"/>
  <c r="H27" i="16"/>
  <c r="E27" i="16"/>
  <c r="H26" i="16"/>
  <c r="E26" i="16"/>
  <c r="H25" i="16"/>
  <c r="E25" i="16"/>
  <c r="H24" i="16"/>
  <c r="E24" i="16"/>
  <c r="H23" i="16"/>
  <c r="E23" i="16"/>
  <c r="H22" i="16"/>
  <c r="E22" i="16"/>
  <c r="H21" i="16"/>
  <c r="E21" i="16"/>
  <c r="H20" i="16"/>
  <c r="E20" i="16"/>
  <c r="H19" i="16"/>
  <c r="E19" i="16"/>
  <c r="E31" i="16" s="1"/>
  <c r="G18" i="16"/>
  <c r="F18" i="16"/>
  <c r="D18" i="16"/>
  <c r="C18" i="16"/>
  <c r="H17" i="16"/>
  <c r="E17" i="16"/>
  <c r="I16" i="16"/>
  <c r="H16" i="16"/>
  <c r="H18" i="16" s="1"/>
  <c r="E16" i="16"/>
  <c r="H15" i="16"/>
  <c r="E15" i="16"/>
  <c r="H14" i="16"/>
  <c r="E14" i="16"/>
  <c r="G13" i="16"/>
  <c r="J13" i="16" s="1"/>
  <c r="F13" i="16"/>
  <c r="D13" i="16"/>
  <c r="C13" i="16"/>
  <c r="I13" i="16" s="1"/>
  <c r="H12" i="16"/>
  <c r="E12" i="16"/>
  <c r="H11" i="16"/>
  <c r="E11" i="16"/>
  <c r="J10" i="16"/>
  <c r="I10" i="16"/>
  <c r="H10" i="16"/>
  <c r="E10" i="16"/>
  <c r="I9" i="16"/>
  <c r="H9" i="16"/>
  <c r="E9" i="16"/>
  <c r="J8" i="16"/>
  <c r="I8" i="16"/>
  <c r="H8" i="16"/>
  <c r="E8" i="16"/>
  <c r="G7" i="16"/>
  <c r="J7" i="16" s="1"/>
  <c r="F7" i="16"/>
  <c r="D7" i="16"/>
  <c r="C7" i="16"/>
  <c r="H6" i="16"/>
  <c r="E6" i="16"/>
  <c r="J5" i="16"/>
  <c r="I5" i="16"/>
  <c r="H5" i="16"/>
  <c r="E5" i="16"/>
  <c r="J4" i="16"/>
  <c r="I4" i="16"/>
  <c r="H4" i="16"/>
  <c r="E4" i="16"/>
  <c r="G47" i="15"/>
  <c r="J47" i="15" s="1"/>
  <c r="F47" i="15"/>
  <c r="D47" i="15"/>
  <c r="C47" i="15"/>
  <c r="I47" i="15" s="1"/>
  <c r="H46" i="15"/>
  <c r="E46" i="15"/>
  <c r="H45" i="15"/>
  <c r="E45" i="15"/>
  <c r="H44" i="15"/>
  <c r="E44" i="15"/>
  <c r="H43" i="15"/>
  <c r="E43" i="15"/>
  <c r="H42" i="15"/>
  <c r="E42" i="15"/>
  <c r="I41" i="15"/>
  <c r="H41" i="15"/>
  <c r="E41" i="15"/>
  <c r="I40" i="15"/>
  <c r="H40" i="15"/>
  <c r="E40" i="15"/>
  <c r="J39" i="15"/>
  <c r="I39" i="15"/>
  <c r="H39" i="15"/>
  <c r="E39" i="15"/>
  <c r="H38" i="15"/>
  <c r="G38" i="15"/>
  <c r="F38" i="15"/>
  <c r="E38" i="15"/>
  <c r="D38" i="15"/>
  <c r="C38" i="15"/>
  <c r="I36" i="15"/>
  <c r="I34" i="15"/>
  <c r="I33" i="15"/>
  <c r="H31" i="15"/>
  <c r="G31" i="15"/>
  <c r="F31" i="15"/>
  <c r="I31" i="15" s="1"/>
  <c r="E31" i="15"/>
  <c r="D31" i="15"/>
  <c r="C31" i="15"/>
  <c r="I28" i="15"/>
  <c r="I25" i="15"/>
  <c r="I24" i="15"/>
  <c r="I23" i="15"/>
  <c r="I21" i="15"/>
  <c r="I20" i="15"/>
  <c r="I19" i="15"/>
  <c r="G18" i="15"/>
  <c r="J18" i="15" s="1"/>
  <c r="F18" i="15"/>
  <c r="D18" i="15"/>
  <c r="C18" i="15"/>
  <c r="I18" i="15" s="1"/>
  <c r="J17" i="15"/>
  <c r="H17" i="15"/>
  <c r="E17" i="15"/>
  <c r="I16" i="15"/>
  <c r="H16" i="15"/>
  <c r="E16" i="15"/>
  <c r="H15" i="15"/>
  <c r="E15" i="15"/>
  <c r="H14" i="15"/>
  <c r="E14" i="15"/>
  <c r="E18" i="15" s="1"/>
  <c r="G13" i="15"/>
  <c r="F13" i="15"/>
  <c r="D13" i="15"/>
  <c r="C13" i="15"/>
  <c r="H12" i="15"/>
  <c r="E12" i="15"/>
  <c r="H11" i="15"/>
  <c r="E11" i="15"/>
  <c r="J10" i="15"/>
  <c r="H10" i="15"/>
  <c r="E10" i="15"/>
  <c r="I9" i="15"/>
  <c r="H9" i="15"/>
  <c r="E9" i="15"/>
  <c r="J8" i="15"/>
  <c r="H8" i="15"/>
  <c r="E8" i="15"/>
  <c r="G7" i="15"/>
  <c r="F7" i="15"/>
  <c r="D7" i="15"/>
  <c r="C7" i="15"/>
  <c r="J5" i="15"/>
  <c r="I5" i="15"/>
  <c r="H5" i="15"/>
  <c r="E5" i="15"/>
  <c r="E7" i="15" s="1"/>
  <c r="J4" i="15"/>
  <c r="I4" i="15"/>
  <c r="H4" i="15"/>
  <c r="E4" i="15"/>
  <c r="I48" i="14"/>
  <c r="G47" i="14"/>
  <c r="F47" i="14"/>
  <c r="D47" i="14"/>
  <c r="C47" i="14"/>
  <c r="H46" i="14"/>
  <c r="E46" i="14"/>
  <c r="H45" i="14"/>
  <c r="E45" i="14"/>
  <c r="I44" i="14"/>
  <c r="H44" i="14"/>
  <c r="E44" i="14"/>
  <c r="H43" i="14"/>
  <c r="E43" i="14"/>
  <c r="H42" i="14"/>
  <c r="E42" i="14"/>
  <c r="H41" i="14"/>
  <c r="E41" i="14"/>
  <c r="H40" i="14"/>
  <c r="E40" i="14"/>
  <c r="I39" i="14"/>
  <c r="H39" i="14"/>
  <c r="E39" i="14"/>
  <c r="G38" i="14"/>
  <c r="F38" i="14"/>
  <c r="D38" i="14"/>
  <c r="C38" i="14"/>
  <c r="H37" i="14"/>
  <c r="E37" i="14"/>
  <c r="I36" i="14"/>
  <c r="H36" i="14"/>
  <c r="E36" i="14"/>
  <c r="I35" i="14"/>
  <c r="H35" i="14"/>
  <c r="H38" i="14" s="1"/>
  <c r="E35" i="14"/>
  <c r="I34" i="14"/>
  <c r="H34" i="14"/>
  <c r="E34" i="14"/>
  <c r="I33" i="14"/>
  <c r="H33" i="14"/>
  <c r="E33" i="14"/>
  <c r="I32" i="14"/>
  <c r="H32" i="14"/>
  <c r="E32" i="14"/>
  <c r="G31" i="14"/>
  <c r="F31" i="14"/>
  <c r="D31" i="14"/>
  <c r="C31" i="14"/>
  <c r="I30" i="14"/>
  <c r="H30" i="14"/>
  <c r="E30" i="14"/>
  <c r="H29" i="14"/>
  <c r="H29" i="20" s="1"/>
  <c r="E29" i="14"/>
  <c r="E29" i="20" s="1"/>
  <c r="I28" i="14"/>
  <c r="H28" i="14"/>
  <c r="E28" i="14"/>
  <c r="I27" i="14"/>
  <c r="H27" i="14"/>
  <c r="H27" i="20" s="1"/>
  <c r="E27" i="14"/>
  <c r="E27" i="20" s="1"/>
  <c r="I26" i="14"/>
  <c r="H26" i="14"/>
  <c r="H26" i="20" s="1"/>
  <c r="E26" i="14"/>
  <c r="E26" i="20" s="1"/>
  <c r="I25" i="14"/>
  <c r="H25" i="14"/>
  <c r="H25" i="20" s="1"/>
  <c r="E25" i="14"/>
  <c r="E25" i="20" s="1"/>
  <c r="H24" i="14"/>
  <c r="E24" i="14"/>
  <c r="I23" i="14"/>
  <c r="H23" i="14"/>
  <c r="E23" i="14"/>
  <c r="E23" i="20" s="1"/>
  <c r="I22" i="14"/>
  <c r="H22" i="14"/>
  <c r="E22" i="14"/>
  <c r="I21" i="14"/>
  <c r="H21" i="14"/>
  <c r="E21" i="14"/>
  <c r="I20" i="14"/>
  <c r="H20" i="14"/>
  <c r="E20" i="14"/>
  <c r="E20" i="20" s="1"/>
  <c r="I19" i="14"/>
  <c r="H19" i="14"/>
  <c r="E19" i="14"/>
  <c r="E31" i="14" s="1"/>
  <c r="G18" i="14"/>
  <c r="F18" i="14"/>
  <c r="D18" i="14"/>
  <c r="C18" i="14"/>
  <c r="I18" i="14" s="1"/>
  <c r="H17" i="14"/>
  <c r="E17" i="14"/>
  <c r="I16" i="14"/>
  <c r="H16" i="14"/>
  <c r="E16" i="14"/>
  <c r="I15" i="14"/>
  <c r="H15" i="14"/>
  <c r="E15" i="14"/>
  <c r="E15" i="20" s="1"/>
  <c r="H14" i="14"/>
  <c r="E14" i="14"/>
  <c r="G13" i="14"/>
  <c r="F13" i="14"/>
  <c r="D13" i="14"/>
  <c r="C13" i="14"/>
  <c r="H12" i="14"/>
  <c r="H12" i="20" s="1"/>
  <c r="E12" i="14"/>
  <c r="E12" i="20" s="1"/>
  <c r="I11" i="14"/>
  <c r="H11" i="14"/>
  <c r="H11" i="20" s="1"/>
  <c r="E11" i="14"/>
  <c r="E11" i="20" s="1"/>
  <c r="J10" i="14"/>
  <c r="H10" i="14"/>
  <c r="E10" i="14"/>
  <c r="I9" i="14"/>
  <c r="H9" i="14"/>
  <c r="E9" i="14"/>
  <c r="J8" i="14"/>
  <c r="H8" i="14"/>
  <c r="E8" i="14"/>
  <c r="E13" i="14" s="1"/>
  <c r="G7" i="14"/>
  <c r="F7" i="14"/>
  <c r="D7" i="14"/>
  <c r="C7" i="14"/>
  <c r="I6" i="14"/>
  <c r="H6" i="14"/>
  <c r="H6" i="20" s="1"/>
  <c r="E6" i="14"/>
  <c r="E6" i="20" s="1"/>
  <c r="J5" i="14"/>
  <c r="I5" i="14"/>
  <c r="H5" i="14"/>
  <c r="E5" i="14"/>
  <c r="J4" i="14"/>
  <c r="I4" i="14"/>
  <c r="H4" i="14"/>
  <c r="E4" i="14"/>
  <c r="G47" i="13"/>
  <c r="F47" i="13"/>
  <c r="D47" i="13"/>
  <c r="C47" i="13"/>
  <c r="H46" i="13"/>
  <c r="E46" i="13"/>
  <c r="E46" i="20" s="1"/>
  <c r="I45" i="13"/>
  <c r="H45" i="13"/>
  <c r="E45" i="13"/>
  <c r="E45" i="20" s="1"/>
  <c r="H44" i="13"/>
  <c r="H44" i="20" s="1"/>
  <c r="E44" i="13"/>
  <c r="E44" i="20" s="1"/>
  <c r="I43" i="13"/>
  <c r="H43" i="13"/>
  <c r="E43" i="13"/>
  <c r="I42" i="13"/>
  <c r="H42" i="13"/>
  <c r="E42" i="13"/>
  <c r="E42" i="20" s="1"/>
  <c r="I41" i="13"/>
  <c r="H41" i="13"/>
  <c r="H41" i="20" s="1"/>
  <c r="E41" i="13"/>
  <c r="E41" i="20" s="1"/>
  <c r="I40" i="13"/>
  <c r="H40" i="13"/>
  <c r="E40" i="13"/>
  <c r="E40" i="20" s="1"/>
  <c r="J39" i="13"/>
  <c r="I39" i="13"/>
  <c r="H39" i="13"/>
  <c r="E39" i="13"/>
  <c r="G38" i="13"/>
  <c r="F38" i="13"/>
  <c r="D38" i="13"/>
  <c r="C38" i="13"/>
  <c r="H37" i="13"/>
  <c r="E37" i="13"/>
  <c r="H36" i="13"/>
  <c r="H36" i="20" s="1"/>
  <c r="E36" i="13"/>
  <c r="E36" i="20" s="1"/>
  <c r="H35" i="13"/>
  <c r="E35" i="13"/>
  <c r="I34" i="13"/>
  <c r="H34" i="13"/>
  <c r="E34" i="13"/>
  <c r="E34" i="20" s="1"/>
  <c r="H33" i="13"/>
  <c r="H33" i="20" s="1"/>
  <c r="E33" i="13"/>
  <c r="H32" i="13"/>
  <c r="E32" i="13"/>
  <c r="G31" i="13"/>
  <c r="F31" i="13"/>
  <c r="D31" i="13"/>
  <c r="C31" i="13"/>
  <c r="I30" i="13"/>
  <c r="H30" i="13"/>
  <c r="E30" i="13"/>
  <c r="E30" i="20" s="1"/>
  <c r="H29" i="13"/>
  <c r="E29" i="13"/>
  <c r="I28" i="13"/>
  <c r="H28" i="13"/>
  <c r="H28" i="20" s="1"/>
  <c r="E28" i="13"/>
  <c r="E28" i="20" s="1"/>
  <c r="H27" i="13"/>
  <c r="E27" i="13"/>
  <c r="H26" i="13"/>
  <c r="E26" i="13"/>
  <c r="H25" i="13"/>
  <c r="E25" i="13"/>
  <c r="H24" i="13"/>
  <c r="H24" i="20" s="1"/>
  <c r="E24" i="13"/>
  <c r="E24" i="20" s="1"/>
  <c r="I23" i="13"/>
  <c r="H23" i="13"/>
  <c r="H23" i="20" s="1"/>
  <c r="E23" i="13"/>
  <c r="I22" i="13"/>
  <c r="H22" i="13"/>
  <c r="H22" i="20" s="1"/>
  <c r="E22" i="13"/>
  <c r="I21" i="13"/>
  <c r="H21" i="13"/>
  <c r="H21" i="20" s="1"/>
  <c r="E21" i="13"/>
  <c r="E21" i="20" s="1"/>
  <c r="I20" i="13"/>
  <c r="H20" i="13"/>
  <c r="I19" i="13"/>
  <c r="H19" i="13"/>
  <c r="E19" i="13"/>
  <c r="G18" i="13"/>
  <c r="J18" i="13" s="1"/>
  <c r="F18" i="13"/>
  <c r="D18" i="13"/>
  <c r="C18" i="13"/>
  <c r="J17" i="13"/>
  <c r="H17" i="13"/>
  <c r="H17" i="20" s="1"/>
  <c r="E17" i="13"/>
  <c r="I16" i="13"/>
  <c r="H16" i="13"/>
  <c r="E16" i="13"/>
  <c r="E16" i="20" s="1"/>
  <c r="H15" i="13"/>
  <c r="E15" i="13"/>
  <c r="H14" i="13"/>
  <c r="E14" i="13"/>
  <c r="G13" i="13"/>
  <c r="F13" i="13"/>
  <c r="D13" i="13"/>
  <c r="C13" i="13"/>
  <c r="H12" i="13"/>
  <c r="H11" i="13"/>
  <c r="J10" i="13"/>
  <c r="H10" i="13"/>
  <c r="E10" i="13"/>
  <c r="I9" i="13"/>
  <c r="H9" i="13"/>
  <c r="E9" i="13"/>
  <c r="J8" i="13"/>
  <c r="H8" i="13"/>
  <c r="E8" i="13"/>
  <c r="G7" i="13"/>
  <c r="F7" i="13"/>
  <c r="D7" i="13"/>
  <c r="C7" i="13"/>
  <c r="H6" i="13"/>
  <c r="E6" i="13"/>
  <c r="J5" i="13"/>
  <c r="I5" i="13"/>
  <c r="H5" i="13"/>
  <c r="E5" i="13"/>
  <c r="J4" i="13"/>
  <c r="I4" i="13"/>
  <c r="H4" i="13"/>
  <c r="E4" i="13"/>
  <c r="H49" i="19" l="1"/>
  <c r="J49" i="19"/>
  <c r="I49" i="19"/>
  <c r="E49" i="19"/>
  <c r="J49" i="18"/>
  <c r="H49" i="18"/>
  <c r="E49" i="18"/>
  <c r="I49" i="18"/>
  <c r="H13" i="16"/>
  <c r="G49" i="16"/>
  <c r="H46" i="20"/>
  <c r="H47" i="16"/>
  <c r="H43" i="20"/>
  <c r="H30" i="20"/>
  <c r="H31" i="16"/>
  <c r="F49" i="16"/>
  <c r="I18" i="16"/>
  <c r="I7" i="16"/>
  <c r="H7" i="16"/>
  <c r="D49" i="16"/>
  <c r="E47" i="16"/>
  <c r="I47" i="16"/>
  <c r="E18" i="16"/>
  <c r="E13" i="16"/>
  <c r="E7" i="16"/>
  <c r="C49" i="16"/>
  <c r="I49" i="17"/>
  <c r="H49" i="17"/>
  <c r="E49" i="17"/>
  <c r="H45" i="20"/>
  <c r="H42" i="20"/>
  <c r="J13" i="20"/>
  <c r="H47" i="15"/>
  <c r="H40" i="20"/>
  <c r="H18" i="15"/>
  <c r="H13" i="15"/>
  <c r="H10" i="20"/>
  <c r="F49" i="15"/>
  <c r="I13" i="15"/>
  <c r="H7" i="15"/>
  <c r="H4" i="20"/>
  <c r="E43" i="20"/>
  <c r="E10" i="20"/>
  <c r="D49" i="15"/>
  <c r="J13" i="15"/>
  <c r="E47" i="15"/>
  <c r="I38" i="15"/>
  <c r="E13" i="15"/>
  <c r="E9" i="20"/>
  <c r="C49" i="15"/>
  <c r="H47" i="14"/>
  <c r="H35" i="20"/>
  <c r="H34" i="20"/>
  <c r="I38" i="14"/>
  <c r="H20" i="20"/>
  <c r="I31" i="14"/>
  <c r="H31" i="14"/>
  <c r="H16" i="20"/>
  <c r="H18" i="14"/>
  <c r="H15" i="20"/>
  <c r="H13" i="14"/>
  <c r="H9" i="20"/>
  <c r="F49" i="14"/>
  <c r="I7" i="14"/>
  <c r="H7" i="14"/>
  <c r="H5" i="20"/>
  <c r="E17" i="20"/>
  <c r="D49" i="14"/>
  <c r="J13" i="14"/>
  <c r="E7" i="14"/>
  <c r="E47" i="14"/>
  <c r="I47" i="14"/>
  <c r="E38" i="14"/>
  <c r="E35" i="20"/>
  <c r="E33" i="20"/>
  <c r="E22" i="20"/>
  <c r="E18" i="14"/>
  <c r="I13" i="14"/>
  <c r="E5" i="20"/>
  <c r="C49" i="14"/>
  <c r="J18" i="20"/>
  <c r="H47" i="13"/>
  <c r="H39" i="20"/>
  <c r="H38" i="13"/>
  <c r="H32" i="20"/>
  <c r="H31" i="13"/>
  <c r="H19" i="20"/>
  <c r="H18" i="13"/>
  <c r="H14" i="20"/>
  <c r="F49" i="13"/>
  <c r="I18" i="13"/>
  <c r="H13" i="13"/>
  <c r="H8" i="20"/>
  <c r="I7" i="13"/>
  <c r="H7" i="13"/>
  <c r="J47" i="13"/>
  <c r="D49" i="13"/>
  <c r="J13" i="13"/>
  <c r="J7" i="13"/>
  <c r="I47" i="13"/>
  <c r="E47" i="13"/>
  <c r="E39" i="20"/>
  <c r="I38" i="13"/>
  <c r="E38" i="13"/>
  <c r="E32" i="20"/>
  <c r="E31" i="13"/>
  <c r="E19" i="20"/>
  <c r="I31" i="13"/>
  <c r="E18" i="13"/>
  <c r="E14" i="20"/>
  <c r="I13" i="20"/>
  <c r="I13" i="13"/>
  <c r="E13" i="13"/>
  <c r="E8" i="20"/>
  <c r="C49" i="13"/>
  <c r="E7" i="13"/>
  <c r="E4" i="20"/>
  <c r="I31" i="20"/>
  <c r="F49" i="20"/>
  <c r="D49" i="20"/>
  <c r="I47" i="20"/>
  <c r="I18" i="20"/>
  <c r="G49" i="20"/>
  <c r="J7" i="20"/>
  <c r="J47" i="20"/>
  <c r="I7" i="20"/>
  <c r="C49" i="20"/>
  <c r="I38" i="20"/>
  <c r="J7" i="15"/>
  <c r="G49" i="15"/>
  <c r="I7" i="15"/>
  <c r="G49" i="14"/>
  <c r="J7" i="14"/>
  <c r="G49" i="13"/>
  <c r="E47" i="20" l="1"/>
  <c r="J49" i="16"/>
  <c r="H49" i="16"/>
  <c r="I49" i="16"/>
  <c r="H31" i="20"/>
  <c r="E49" i="16"/>
  <c r="H47" i="20"/>
  <c r="I49" i="15"/>
  <c r="H49" i="15"/>
  <c r="H13" i="20"/>
  <c r="H7" i="20"/>
  <c r="E13" i="20"/>
  <c r="J49" i="15"/>
  <c r="E49" i="15"/>
  <c r="H38" i="20"/>
  <c r="H18" i="20"/>
  <c r="I49" i="14"/>
  <c r="H49" i="14"/>
  <c r="E18" i="20"/>
  <c r="J49" i="14"/>
  <c r="E49" i="14"/>
  <c r="E38" i="20"/>
  <c r="E31" i="20"/>
  <c r="E7" i="20"/>
  <c r="H49" i="13"/>
  <c r="I49" i="13"/>
  <c r="J49" i="13"/>
  <c r="E49" i="13"/>
  <c r="J49" i="20"/>
  <c r="I49" i="20"/>
  <c r="H49" i="20" l="1"/>
  <c r="E49" i="20"/>
</calcChain>
</file>

<file path=xl/sharedStrings.xml><?xml version="1.0" encoding="utf-8"?>
<sst xmlns="http://schemas.openxmlformats.org/spreadsheetml/2006/main" count="586" uniqueCount="78">
  <si>
    <t>محصول</t>
  </si>
  <si>
    <t>سطح‏</t>
  </si>
  <si>
    <t>توليد</t>
  </si>
  <si>
    <t>عملكرد</t>
  </si>
  <si>
    <t>آبى‏</t>
  </si>
  <si>
    <t>ديم‏</t>
  </si>
  <si>
    <t>جمع‏</t>
  </si>
  <si>
    <t>گندم‏</t>
  </si>
  <si>
    <t>جو</t>
  </si>
  <si>
    <t>شلتوك‏</t>
  </si>
  <si>
    <t>غلات‏</t>
  </si>
  <si>
    <t>نخود</t>
  </si>
  <si>
    <t>لوبيا‏</t>
  </si>
  <si>
    <t>عدس‏</t>
  </si>
  <si>
    <t>سا‏يرحبوبا‏ت‏</t>
  </si>
  <si>
    <t>حبوبا‏ت‏</t>
  </si>
  <si>
    <t>چغندرقند</t>
  </si>
  <si>
    <t>کنجد</t>
  </si>
  <si>
    <t>كلزا‏</t>
  </si>
  <si>
    <t>محصولات‏ صنعتى‏</t>
  </si>
  <si>
    <t>سيب‏ زمينى‏</t>
  </si>
  <si>
    <t>پيا‏ز</t>
  </si>
  <si>
    <t>گوجه‏فرنگى‏</t>
  </si>
  <si>
    <t>سبزيجا‏ت‏</t>
  </si>
  <si>
    <t>خربزه‏</t>
  </si>
  <si>
    <t>هندوا‏نه‏</t>
  </si>
  <si>
    <t>خيا‏ر</t>
  </si>
  <si>
    <t>سا‏يرمحصولات‏جا‏ليزى‏</t>
  </si>
  <si>
    <t>محصولات‏جا‏ليزى‏</t>
  </si>
  <si>
    <t>يونجه‏</t>
  </si>
  <si>
    <t>ذرت علوفه ای</t>
  </si>
  <si>
    <t>سا‏يرنبا‏تا‏ت‏علوفه‏ا‏ى‏</t>
  </si>
  <si>
    <t>نبا‏تا‏ت‏علوفه‏ا‏ى‏</t>
  </si>
  <si>
    <t>كل‏ محصولات‏</t>
  </si>
  <si>
    <t>غلات</t>
  </si>
  <si>
    <t>حبوبات</t>
  </si>
  <si>
    <t>محصولات صنعتی</t>
  </si>
  <si>
    <t>سبزیجات</t>
  </si>
  <si>
    <t>محصولات جالیزی</t>
  </si>
  <si>
    <t>نباتات علوفه ای</t>
  </si>
  <si>
    <t>باقلا خشک</t>
  </si>
  <si>
    <t>گلرنگ</t>
  </si>
  <si>
    <t>سیر</t>
  </si>
  <si>
    <t>فلفل</t>
  </si>
  <si>
    <t>هویج</t>
  </si>
  <si>
    <t>بادنجان</t>
  </si>
  <si>
    <t>کرفس</t>
  </si>
  <si>
    <t>نخودفرنگی</t>
  </si>
  <si>
    <t>لوبیاسبز</t>
  </si>
  <si>
    <t>باقلاسبز</t>
  </si>
  <si>
    <t>طالبی</t>
  </si>
  <si>
    <t>کدو</t>
  </si>
  <si>
    <t>سورگوم</t>
  </si>
  <si>
    <t>خلر</t>
  </si>
  <si>
    <t>ماشک</t>
  </si>
  <si>
    <t>ارزن دانه ای</t>
  </si>
  <si>
    <t>اسپرس</t>
  </si>
  <si>
    <t>سطح‏(هکتار)</t>
  </si>
  <si>
    <t>توليد(تن)</t>
  </si>
  <si>
    <t>عملكرد(کیلوگرم)</t>
  </si>
  <si>
    <t xml:space="preserve">باقلا </t>
  </si>
  <si>
    <t xml:space="preserve">فلفل </t>
  </si>
  <si>
    <t>بادمجان</t>
  </si>
  <si>
    <t>سا‏يرسبزيجا‏ت‏</t>
  </si>
  <si>
    <t>سا‏يرمحصولات‏</t>
  </si>
  <si>
    <t>شلتوک</t>
  </si>
  <si>
    <t>باقلا سبز</t>
  </si>
  <si>
    <r>
      <t xml:space="preserve"> براورد سطح‏، توليدوعملكرد درهكتا‏ر محصولات زراعی شهرستان ایجرود در سال زراعی1401-1400      </t>
    </r>
    <r>
      <rPr>
        <sz val="12"/>
        <color theme="1"/>
        <rFont val="B Nazanin"/>
        <charset val="178"/>
      </rPr>
      <t>وا‏حد: هکتار / تن / کیلوگرم در هکتار</t>
    </r>
  </si>
  <si>
    <r>
      <t xml:space="preserve">براورد سطح‏، توليدوعملكرد درهكتا‏ر محصولات زراعی شهرستان سلطانیه در سال زراعی1401-1400             </t>
    </r>
    <r>
      <rPr>
        <sz val="12"/>
        <color theme="1"/>
        <rFont val="B Nazanin"/>
        <charset val="178"/>
      </rPr>
      <t xml:space="preserve">  وا‏حد: هکتار / تن / کیلوگرم در هکتار</t>
    </r>
  </si>
  <si>
    <r>
      <t xml:space="preserve">براورد سطح‏، توليدوعملكرد درهكتا‏ر محصولات زراعی شهرستان طارم در سال زراعی1401-1400                      </t>
    </r>
    <r>
      <rPr>
        <sz val="12"/>
        <color theme="1"/>
        <rFont val="B Nazanin"/>
        <charset val="178"/>
      </rPr>
      <t xml:space="preserve"> وا‏حد: هکتار / تن / کیلوگرم در هکتار</t>
    </r>
  </si>
  <si>
    <r>
      <t xml:space="preserve">براورد سطح‏، توليدوعملكرد درهكتا‏ر محصولات زراعی شهرستان ابهر در سال زراعی1401-1400                      </t>
    </r>
    <r>
      <rPr>
        <sz val="12"/>
        <color theme="1"/>
        <rFont val="B Nazanin"/>
        <charset val="178"/>
      </rPr>
      <t>وا‏حد: هکتار / تن / کیلوگرم در هکتار</t>
    </r>
  </si>
  <si>
    <r>
      <t xml:space="preserve">براورد سطح‏، توليدوعملكرد درهكتا‏ر محصولات زراعی شهرستان خدابنده در سال زراعی1401-1400                       </t>
    </r>
    <r>
      <rPr>
        <sz val="12"/>
        <color theme="1"/>
        <rFont val="B Nazanin"/>
        <charset val="178"/>
      </rPr>
      <t xml:space="preserve">  وا‏حد: هکتار / تن / کیلوگرم در هکتار</t>
    </r>
  </si>
  <si>
    <r>
      <t xml:space="preserve">براورد سطح‏، توليدوعملكرد درهكتا‏ر محصولات زراعی شهرستان خرمدره در سال زراعی1401-1400                 </t>
    </r>
    <r>
      <rPr>
        <sz val="12"/>
        <color theme="1"/>
        <rFont val="B Nazanin"/>
        <charset val="178"/>
      </rPr>
      <t>وا‏حد: هکتار / تن / کیلوگرم در هکتار</t>
    </r>
  </si>
  <si>
    <r>
      <t xml:space="preserve">براوردسطح‏، توليدوعملكرد درهكتا‏ر محصولات زراعی شهرستان ماهنشان در سال زراعی1401-1400      </t>
    </r>
    <r>
      <rPr>
        <sz val="12"/>
        <color theme="1"/>
        <rFont val="B Nazanin"/>
        <charset val="178"/>
      </rPr>
      <t xml:space="preserve">  وا‏حد: هکتار / تن / کیلوگرم در هکتار</t>
    </r>
  </si>
  <si>
    <t>سیر(سیر تر)</t>
  </si>
  <si>
    <r>
      <t xml:space="preserve">براورد سطح‏، توليدوعملكرد درهكتا‏ر محصولات زراعی شهرستان زنجان در سال زراعی1401-1400      </t>
    </r>
    <r>
      <rPr>
        <sz val="12"/>
        <color theme="1"/>
        <rFont val="B Nazanin"/>
        <charset val="178"/>
      </rPr>
      <t xml:space="preserve">  وا‏حد: هکتار / تن / کیلوگرم در هکتار</t>
    </r>
  </si>
  <si>
    <r>
      <t>براورد سطح‏، توليد و عملكرد درهكتا‏ر محصولات زراعی استان زنجان در سال زراعی1401-1400</t>
    </r>
    <r>
      <rPr>
        <sz val="12"/>
        <color theme="1"/>
        <rFont val="B Nazanin"/>
        <charset val="178"/>
      </rPr>
      <t xml:space="preserve">                    وا‏حد: هکتار / تن / کیلوگرم در هکتار</t>
    </r>
  </si>
  <si>
    <t>* سطح اجرایی در محصول کلزا 716 هکتار کشت شده است که بنا به دلایل مختلف از جمله خسارت سرمازدگی، تگرگ و... سطح برداشت شده حدود 399 هکتار است که میزان تولید در جدول مرتبط با سطح برداشت شده محصول می باشد.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</si>
</sst>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0"/>
      <name val="MS Sans Serif"/>
    </font>
    <font>
      <b/>
      <sz val="11"/>
      <color theme="1"/>
      <name val="B Nazanin"/>
      <charset val="178"/>
    </font>
    <font>
      <b/>
      <sz val="12"/>
      <color theme="1"/>
      <name val="B Titr"/>
      <charset val="178"/>
    </font>
    <font>
      <sz val="12"/>
      <color theme="1"/>
      <name val="B Titr"/>
      <charset val="178"/>
    </font>
    <font>
      <sz val="12"/>
      <color theme="1"/>
      <name val="Calibri"/>
      <family val="2"/>
      <scheme val="minor"/>
    </font>
    <font>
      <sz val="11"/>
      <color theme="1"/>
      <name val="B Nazanin"/>
      <charset val="178"/>
    </font>
    <font>
      <sz val="14"/>
      <color theme="1"/>
      <name val="B Nazanin"/>
      <charset val="178"/>
    </font>
    <font>
      <b/>
      <sz val="12"/>
      <color theme="1"/>
      <name val="B Nazanin"/>
      <charset val="178"/>
    </font>
    <font>
      <sz val="12"/>
      <color theme="1"/>
      <name val="B Nazanin"/>
      <charset val="178"/>
    </font>
    <font>
      <b/>
      <sz val="12"/>
      <name val="B Nazanin"/>
      <charset val="178"/>
    </font>
  </fonts>
  <fills count="5">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1" fillId="0" borderId="0"/>
    <xf numFmtId="0" fontId="1" fillId="0" borderId="0"/>
    <xf numFmtId="0" fontId="1" fillId="0" borderId="0"/>
  </cellStyleXfs>
  <cellXfs count="39">
    <xf numFmtId="0" fontId="0" fillId="0" borderId="0" xfId="0"/>
    <xf numFmtId="0" fontId="3" fillId="0" borderId="0" xfId="0" applyFont="1" applyAlignment="1" applyProtection="1">
      <protection locked="0"/>
    </xf>
    <xf numFmtId="0" fontId="4" fillId="0" borderId="0" xfId="0" applyFont="1" applyAlignment="1"/>
    <xf numFmtId="0" fontId="3" fillId="0" borderId="0" xfId="0" applyFont="1" applyAlignment="1" applyProtection="1">
      <alignment vertical="center"/>
      <protection locked="0"/>
    </xf>
    <xf numFmtId="0" fontId="5" fillId="0" borderId="0" xfId="0" applyFont="1" applyAlignment="1">
      <alignment vertical="center"/>
    </xf>
    <xf numFmtId="0" fontId="2" fillId="0" borderId="0" xfId="0" applyFont="1"/>
    <xf numFmtId="0" fontId="6" fillId="0" borderId="0" xfId="0" applyFont="1"/>
    <xf numFmtId="0" fontId="7" fillId="0" borderId="0" xfId="0" applyFont="1"/>
    <xf numFmtId="164" fontId="8" fillId="2" borderId="1" xfId="1" applyNumberFormat="1" applyFont="1" applyFill="1" applyBorder="1" applyAlignment="1">
      <alignment horizontal="center" vertical="center"/>
    </xf>
    <xf numFmtId="0" fontId="10" fillId="0" borderId="1" xfId="1" applyFont="1" applyBorder="1" applyAlignment="1">
      <alignment horizontal="right" vertical="center"/>
    </xf>
    <xf numFmtId="164" fontId="10" fillId="0" borderId="1" xfId="1" applyNumberFormat="1" applyFont="1" applyBorder="1" applyAlignment="1">
      <alignment horizontal="center" vertical="center"/>
    </xf>
    <xf numFmtId="0" fontId="10" fillId="3" borderId="1" xfId="1" applyFont="1" applyFill="1" applyBorder="1" applyAlignment="1">
      <alignment horizontal="right" vertical="center"/>
    </xf>
    <xf numFmtId="164" fontId="10" fillId="3" borderId="1" xfId="1" applyNumberFormat="1" applyFont="1" applyFill="1" applyBorder="1" applyAlignment="1">
      <alignment horizontal="center" vertical="center"/>
    </xf>
    <xf numFmtId="0" fontId="10" fillId="0" borderId="7" xfId="1" applyFont="1" applyBorder="1" applyAlignment="1">
      <alignment vertical="center" textRotation="90"/>
    </xf>
    <xf numFmtId="164" fontId="10" fillId="4" borderId="1" xfId="1" applyNumberFormat="1" applyFont="1" applyFill="1" applyBorder="1" applyAlignment="1">
      <alignment horizontal="center" vertical="center"/>
    </xf>
    <xf numFmtId="0" fontId="8" fillId="0" borderId="0" xfId="0" applyFont="1" applyAlignment="1" applyProtection="1">
      <alignment vertical="center"/>
      <protection locked="0"/>
    </xf>
    <xf numFmtId="0" fontId="8" fillId="0" borderId="0" xfId="0" applyFont="1" applyAlignment="1" applyProtection="1">
      <protection locked="0"/>
    </xf>
    <xf numFmtId="0" fontId="9" fillId="0" borderId="0" xfId="0" applyFont="1" applyAlignment="1">
      <alignment vertical="center"/>
    </xf>
    <xf numFmtId="0" fontId="9" fillId="0" borderId="0" xfId="0" applyFont="1" applyAlignment="1"/>
    <xf numFmtId="0" fontId="3" fillId="0" borderId="0" xfId="0" applyFont="1" applyAlignment="1" applyProtection="1">
      <alignment horizontal="center"/>
      <protection locked="0"/>
    </xf>
    <xf numFmtId="0" fontId="3" fillId="0" borderId="0" xfId="0" applyFont="1" applyAlignment="1" applyProtection="1">
      <alignment horizontal="center" vertical="center"/>
      <protection locked="0"/>
    </xf>
    <xf numFmtId="0" fontId="4" fillId="0" borderId="0" xfId="0" applyFont="1" applyAlignment="1">
      <alignment horizontal="center" vertical="center"/>
    </xf>
    <xf numFmtId="0" fontId="8" fillId="0" borderId="4" xfId="2" applyFont="1" applyBorder="1" applyAlignment="1">
      <alignment horizontal="center" vertical="center"/>
    </xf>
    <xf numFmtId="0" fontId="8" fillId="2" borderId="1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3" xfId="1" applyFont="1" applyFill="1" applyBorder="1" applyAlignment="1">
      <alignment horizontal="center" vertical="center"/>
    </xf>
    <xf numFmtId="164" fontId="8" fillId="2" borderId="8" xfId="1" applyNumberFormat="1" applyFont="1" applyFill="1" applyBorder="1" applyAlignment="1">
      <alignment horizontal="center" vertical="center"/>
    </xf>
    <xf numFmtId="164" fontId="8" fillId="2" borderId="9" xfId="1" applyNumberFormat="1" applyFont="1" applyFill="1" applyBorder="1" applyAlignment="1">
      <alignment horizontal="center" vertical="center"/>
    </xf>
    <xf numFmtId="164" fontId="8" fillId="2" borderId="10" xfId="1" applyNumberFormat="1" applyFont="1" applyFill="1" applyBorder="1" applyAlignment="1">
      <alignment horizontal="center" vertical="center"/>
    </xf>
    <xf numFmtId="0" fontId="10" fillId="0" borderId="5" xfId="1" applyFont="1" applyBorder="1" applyAlignment="1">
      <alignment horizontal="center" vertical="center" textRotation="90"/>
    </xf>
    <xf numFmtId="0" fontId="10" fillId="0" borderId="6" xfId="1" applyFont="1" applyBorder="1" applyAlignment="1">
      <alignment horizontal="center" vertical="center" textRotation="90"/>
    </xf>
    <xf numFmtId="0" fontId="10" fillId="0" borderId="7" xfId="1" applyFont="1" applyBorder="1" applyAlignment="1">
      <alignment horizontal="center" vertical="center" textRotation="90"/>
    </xf>
    <xf numFmtId="0" fontId="10" fillId="4" borderId="8" xfId="1" applyFont="1" applyFill="1" applyBorder="1" applyAlignment="1">
      <alignment horizontal="center" vertical="center"/>
    </xf>
    <xf numFmtId="0" fontId="10" fillId="4" borderId="10" xfId="1" applyFont="1" applyFill="1" applyBorder="1" applyAlignment="1">
      <alignment horizontal="center" vertical="center"/>
    </xf>
    <xf numFmtId="0" fontId="8"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9" fillId="0" borderId="0" xfId="0" applyFont="1" applyAlignment="1">
      <alignment horizontal="center" vertical="center"/>
    </xf>
    <xf numFmtId="0" fontId="8" fillId="0" borderId="0" xfId="0" applyFont="1" applyAlignment="1" applyProtection="1">
      <alignment horizontal="center" vertical="center" wrapText="1" readingOrder="2"/>
      <protection locked="0"/>
    </xf>
  </cellXfs>
  <cellStyles count="4">
    <cellStyle name="Normal" xfId="0" builtinId="0"/>
    <cellStyle name="Normal 2" xfId="1"/>
    <cellStyle name="Normal 2 2" xfId="3"/>
    <cellStyle name="Normal 3" xfId="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rightToLeft="1" topLeftCell="A19" zoomScale="70" zoomScaleNormal="70" workbookViewId="0">
      <selection activeCell="K7" sqref="K7"/>
    </sheetView>
  </sheetViews>
  <sheetFormatPr defaultRowHeight="15" x14ac:dyDescent="0.25"/>
  <cols>
    <col min="2" max="2" width="18.5703125" customWidth="1"/>
    <col min="3" max="10" width="11" customWidth="1"/>
  </cols>
  <sheetData>
    <row r="1" spans="1:10" s="7" customFormat="1" ht="31.5" customHeight="1" x14ac:dyDescent="0.55000000000000004">
      <c r="A1" s="22" t="s">
        <v>67</v>
      </c>
      <c r="B1" s="22"/>
      <c r="C1" s="22"/>
      <c r="D1" s="22"/>
      <c r="E1" s="22"/>
      <c r="F1" s="22"/>
      <c r="G1" s="22"/>
      <c r="H1" s="22"/>
      <c r="I1" s="22"/>
      <c r="J1" s="22"/>
    </row>
    <row r="2" spans="1:10" s="5" customFormat="1" ht="21" customHeight="1" x14ac:dyDescent="0.5">
      <c r="A2" s="23" t="s">
        <v>0</v>
      </c>
      <c r="B2" s="24"/>
      <c r="C2" s="27" t="s">
        <v>1</v>
      </c>
      <c r="D2" s="28"/>
      <c r="E2" s="29"/>
      <c r="F2" s="27" t="s">
        <v>2</v>
      </c>
      <c r="G2" s="28"/>
      <c r="H2" s="29"/>
      <c r="I2" s="27" t="s">
        <v>3</v>
      </c>
      <c r="J2" s="29"/>
    </row>
    <row r="3" spans="1:10" s="5" customFormat="1" ht="21" customHeight="1" x14ac:dyDescent="0.5">
      <c r="A3" s="25"/>
      <c r="B3" s="26"/>
      <c r="C3" s="8" t="s">
        <v>4</v>
      </c>
      <c r="D3" s="8" t="s">
        <v>5</v>
      </c>
      <c r="E3" s="8" t="s">
        <v>6</v>
      </c>
      <c r="F3" s="8" t="s">
        <v>4</v>
      </c>
      <c r="G3" s="8" t="s">
        <v>5</v>
      </c>
      <c r="H3" s="8" t="s">
        <v>6</v>
      </c>
      <c r="I3" s="8" t="s">
        <v>4</v>
      </c>
      <c r="J3" s="8" t="s">
        <v>5</v>
      </c>
    </row>
    <row r="4" spans="1:10" s="6" customFormat="1" ht="21" customHeight="1" x14ac:dyDescent="0.45">
      <c r="A4" s="30" t="s">
        <v>34</v>
      </c>
      <c r="B4" s="9" t="s">
        <v>7</v>
      </c>
      <c r="C4" s="10">
        <v>180</v>
      </c>
      <c r="D4" s="10">
        <v>31600</v>
      </c>
      <c r="E4" s="10">
        <f>SUM(C4:D4)</f>
        <v>31780</v>
      </c>
      <c r="F4" s="10">
        <v>720</v>
      </c>
      <c r="G4" s="10">
        <v>25280</v>
      </c>
      <c r="H4" s="10">
        <f>SUM(F4:G4)</f>
        <v>26000</v>
      </c>
      <c r="I4" s="10">
        <f>(F4/C4)*1000</f>
        <v>4000</v>
      </c>
      <c r="J4" s="10">
        <f>(G4/D4)*1000</f>
        <v>800</v>
      </c>
    </row>
    <row r="5" spans="1:10" s="6" customFormat="1" ht="21" customHeight="1" x14ac:dyDescent="0.45">
      <c r="A5" s="31"/>
      <c r="B5" s="9" t="s">
        <v>8</v>
      </c>
      <c r="C5" s="10">
        <v>300</v>
      </c>
      <c r="D5" s="10">
        <v>1500</v>
      </c>
      <c r="E5" s="10">
        <f t="shared" ref="E5:E6" si="0">SUM(C5:D5)</f>
        <v>1800</v>
      </c>
      <c r="F5" s="10">
        <v>1140</v>
      </c>
      <c r="G5" s="10">
        <v>1048.8</v>
      </c>
      <c r="H5" s="10">
        <f>SUM(F5:G5)</f>
        <v>2188.8000000000002</v>
      </c>
      <c r="I5" s="10">
        <f t="shared" ref="I5:I49" si="1">(F5/C5)*1000</f>
        <v>3800</v>
      </c>
      <c r="J5" s="10">
        <f t="shared" ref="J5:J49" si="2">(G5/D5)*1000</f>
        <v>699.19999999999993</v>
      </c>
    </row>
    <row r="6" spans="1:10" s="6" customFormat="1" ht="21" customHeight="1" x14ac:dyDescent="0.45">
      <c r="A6" s="31"/>
      <c r="B6" s="9" t="s">
        <v>9</v>
      </c>
      <c r="C6" s="10">
        <v>0</v>
      </c>
      <c r="D6" s="10">
        <v>0</v>
      </c>
      <c r="E6" s="10">
        <f t="shared" si="0"/>
        <v>0</v>
      </c>
      <c r="F6" s="10">
        <v>0</v>
      </c>
      <c r="G6" s="10">
        <v>0</v>
      </c>
      <c r="H6" s="10">
        <f>SUM(F6:G6)</f>
        <v>0</v>
      </c>
      <c r="I6" s="10">
        <v>0</v>
      </c>
      <c r="J6" s="10">
        <v>0</v>
      </c>
    </row>
    <row r="7" spans="1:10" s="6" customFormat="1" ht="21" customHeight="1" x14ac:dyDescent="0.45">
      <c r="A7" s="32"/>
      <c r="B7" s="11" t="s">
        <v>10</v>
      </c>
      <c r="C7" s="12">
        <f>SUM(C4:C6)</f>
        <v>480</v>
      </c>
      <c r="D7" s="12">
        <f t="shared" ref="D7:H7" si="3">SUM(D4:D6)</f>
        <v>33100</v>
      </c>
      <c r="E7" s="12">
        <f t="shared" si="3"/>
        <v>33580</v>
      </c>
      <c r="F7" s="12">
        <f t="shared" si="3"/>
        <v>1860</v>
      </c>
      <c r="G7" s="12">
        <f t="shared" si="3"/>
        <v>26328.799999999999</v>
      </c>
      <c r="H7" s="12">
        <f t="shared" si="3"/>
        <v>28188.799999999999</v>
      </c>
      <c r="I7" s="12">
        <f t="shared" si="1"/>
        <v>3875</v>
      </c>
      <c r="J7" s="12">
        <f t="shared" si="2"/>
        <v>795.43202416918427</v>
      </c>
    </row>
    <row r="8" spans="1:10" s="6" customFormat="1" ht="21" customHeight="1" x14ac:dyDescent="0.45">
      <c r="A8" s="30" t="s">
        <v>35</v>
      </c>
      <c r="B8" s="9" t="s">
        <v>11</v>
      </c>
      <c r="C8" s="10">
        <v>2</v>
      </c>
      <c r="D8" s="10">
        <v>650</v>
      </c>
      <c r="E8" s="10">
        <f>SUM(C8:D8)</f>
        <v>652</v>
      </c>
      <c r="F8" s="10">
        <v>1.8</v>
      </c>
      <c r="G8" s="10">
        <v>253.5</v>
      </c>
      <c r="H8" s="10">
        <f>SUM(F8:G8)</f>
        <v>255.3</v>
      </c>
      <c r="I8" s="10">
        <f t="shared" si="1"/>
        <v>900</v>
      </c>
      <c r="J8" s="10">
        <f t="shared" si="2"/>
        <v>390</v>
      </c>
    </row>
    <row r="9" spans="1:10" s="6" customFormat="1" ht="21" customHeight="1" x14ac:dyDescent="0.45">
      <c r="A9" s="31"/>
      <c r="B9" s="9" t="s">
        <v>12</v>
      </c>
      <c r="C9" s="10">
        <v>85</v>
      </c>
      <c r="D9" s="10">
        <v>0</v>
      </c>
      <c r="E9" s="10">
        <f t="shared" ref="E9:E12" si="4">SUM(C9:D9)</f>
        <v>85</v>
      </c>
      <c r="F9" s="10">
        <v>255</v>
      </c>
      <c r="G9" s="10">
        <v>0</v>
      </c>
      <c r="H9" s="10">
        <f t="shared" ref="H9:H11" si="5">SUM(F9:G9)</f>
        <v>255</v>
      </c>
      <c r="I9" s="10">
        <f t="shared" si="1"/>
        <v>3000</v>
      </c>
      <c r="J9" s="10">
        <v>0</v>
      </c>
    </row>
    <row r="10" spans="1:10" s="6" customFormat="1" ht="21" customHeight="1" x14ac:dyDescent="0.45">
      <c r="A10" s="31"/>
      <c r="B10" s="9" t="s">
        <v>13</v>
      </c>
      <c r="C10" s="10">
        <v>0</v>
      </c>
      <c r="D10" s="10">
        <v>565</v>
      </c>
      <c r="E10" s="10">
        <f t="shared" si="4"/>
        <v>565</v>
      </c>
      <c r="F10" s="10">
        <v>0</v>
      </c>
      <c r="G10" s="10">
        <v>198</v>
      </c>
      <c r="H10" s="10">
        <f t="shared" si="5"/>
        <v>198</v>
      </c>
      <c r="I10" s="10">
        <v>0</v>
      </c>
      <c r="J10" s="10">
        <f t="shared" si="2"/>
        <v>350.44247787610624</v>
      </c>
    </row>
    <row r="11" spans="1:10" s="6" customFormat="1" ht="21" customHeight="1" x14ac:dyDescent="0.45">
      <c r="A11" s="31"/>
      <c r="B11" s="9" t="s">
        <v>40</v>
      </c>
      <c r="C11" s="10">
        <v>0</v>
      </c>
      <c r="D11" s="10">
        <v>0</v>
      </c>
      <c r="E11" s="10">
        <f t="shared" si="4"/>
        <v>0</v>
      </c>
      <c r="F11" s="10">
        <v>0</v>
      </c>
      <c r="G11" s="10">
        <v>0</v>
      </c>
      <c r="H11" s="10">
        <f t="shared" si="5"/>
        <v>0</v>
      </c>
      <c r="I11" s="10">
        <v>0</v>
      </c>
      <c r="J11" s="10">
        <v>0</v>
      </c>
    </row>
    <row r="12" spans="1:10" s="6" customFormat="1" ht="21" customHeight="1" x14ac:dyDescent="0.45">
      <c r="A12" s="31"/>
      <c r="B12" s="9" t="s">
        <v>14</v>
      </c>
      <c r="C12" s="10">
        <v>0</v>
      </c>
      <c r="D12" s="10">
        <v>0</v>
      </c>
      <c r="E12" s="10">
        <f t="shared" si="4"/>
        <v>0</v>
      </c>
      <c r="F12" s="10">
        <v>0</v>
      </c>
      <c r="G12" s="10">
        <v>0</v>
      </c>
      <c r="H12" s="10">
        <v>0</v>
      </c>
      <c r="I12" s="10">
        <v>0</v>
      </c>
      <c r="J12" s="10">
        <v>0</v>
      </c>
    </row>
    <row r="13" spans="1:10" s="6" customFormat="1" ht="21" customHeight="1" x14ac:dyDescent="0.45">
      <c r="A13" s="32"/>
      <c r="B13" s="11" t="s">
        <v>15</v>
      </c>
      <c r="C13" s="12">
        <f>SUM(C8:C12)</f>
        <v>87</v>
      </c>
      <c r="D13" s="12">
        <f t="shared" ref="D13:H13" si="6">SUM(D8:D12)</f>
        <v>1215</v>
      </c>
      <c r="E13" s="12">
        <f t="shared" si="6"/>
        <v>1302</v>
      </c>
      <c r="F13" s="12">
        <f t="shared" si="6"/>
        <v>256.8</v>
      </c>
      <c r="G13" s="12">
        <f t="shared" si="6"/>
        <v>451.5</v>
      </c>
      <c r="H13" s="12">
        <f t="shared" si="6"/>
        <v>708.3</v>
      </c>
      <c r="I13" s="12">
        <f t="shared" si="1"/>
        <v>2951.7241379310344</v>
      </c>
      <c r="J13" s="12">
        <f t="shared" si="2"/>
        <v>371.60493827160496</v>
      </c>
    </row>
    <row r="14" spans="1:10" s="6" customFormat="1" ht="21" customHeight="1" x14ac:dyDescent="0.45">
      <c r="A14" s="30" t="s">
        <v>36</v>
      </c>
      <c r="B14" s="9" t="s">
        <v>16</v>
      </c>
      <c r="C14" s="10">
        <v>10</v>
      </c>
      <c r="D14" s="10">
        <v>0</v>
      </c>
      <c r="E14" s="10">
        <f>SUM(C14:D14)</f>
        <v>10</v>
      </c>
      <c r="F14" s="10">
        <v>550</v>
      </c>
      <c r="G14" s="10">
        <v>0</v>
      </c>
      <c r="H14" s="10">
        <f>SUM(F14:G14)</f>
        <v>550</v>
      </c>
      <c r="I14" s="10">
        <v>0</v>
      </c>
      <c r="J14" s="10">
        <v>0</v>
      </c>
    </row>
    <row r="15" spans="1:10" s="6" customFormat="1" ht="21" customHeight="1" x14ac:dyDescent="0.45">
      <c r="A15" s="31"/>
      <c r="B15" s="9" t="s">
        <v>17</v>
      </c>
      <c r="C15" s="10">
        <v>0</v>
      </c>
      <c r="D15" s="10">
        <v>0</v>
      </c>
      <c r="E15" s="10">
        <f t="shared" ref="E15:E17" si="7">SUM(C15:D15)</f>
        <v>0</v>
      </c>
      <c r="F15" s="10">
        <v>0</v>
      </c>
      <c r="G15" s="10">
        <f t="shared" ref="G15" si="8">D15*J15/1000</f>
        <v>0</v>
      </c>
      <c r="H15" s="10">
        <f t="shared" ref="H15:H17" si="9">SUM(F15:G15)</f>
        <v>0</v>
      </c>
      <c r="I15" s="10">
        <v>0</v>
      </c>
      <c r="J15" s="10">
        <v>0</v>
      </c>
    </row>
    <row r="16" spans="1:10" s="6" customFormat="1" ht="21" customHeight="1" x14ac:dyDescent="0.45">
      <c r="A16" s="31"/>
      <c r="B16" s="9" t="s">
        <v>18</v>
      </c>
      <c r="C16" s="10">
        <v>20</v>
      </c>
      <c r="D16" s="10">
        <v>0</v>
      </c>
      <c r="E16" s="10">
        <f t="shared" si="7"/>
        <v>20</v>
      </c>
      <c r="F16" s="10">
        <v>40</v>
      </c>
      <c r="G16" s="10">
        <v>0</v>
      </c>
      <c r="H16" s="10">
        <f t="shared" si="9"/>
        <v>40</v>
      </c>
      <c r="I16" s="10">
        <f t="shared" si="1"/>
        <v>2000</v>
      </c>
      <c r="J16" s="10">
        <v>0</v>
      </c>
    </row>
    <row r="17" spans="1:10" s="6" customFormat="1" ht="21" customHeight="1" x14ac:dyDescent="0.45">
      <c r="A17" s="31"/>
      <c r="B17" s="9" t="s">
        <v>41</v>
      </c>
      <c r="C17" s="10">
        <v>0</v>
      </c>
      <c r="D17" s="10">
        <v>8</v>
      </c>
      <c r="E17" s="10">
        <f t="shared" si="7"/>
        <v>8</v>
      </c>
      <c r="F17" s="10">
        <v>0</v>
      </c>
      <c r="G17" s="10">
        <v>4.4000000000000004</v>
      </c>
      <c r="H17" s="10">
        <f t="shared" si="9"/>
        <v>4.4000000000000004</v>
      </c>
      <c r="I17" s="10">
        <v>0</v>
      </c>
      <c r="J17" s="10">
        <f t="shared" si="2"/>
        <v>550</v>
      </c>
    </row>
    <row r="18" spans="1:10" s="6" customFormat="1" ht="21" customHeight="1" x14ac:dyDescent="0.45">
      <c r="A18" s="32"/>
      <c r="B18" s="11" t="s">
        <v>19</v>
      </c>
      <c r="C18" s="12">
        <f>SUM(C14:C17)</f>
        <v>30</v>
      </c>
      <c r="D18" s="12">
        <f t="shared" ref="D18:H18" si="10">SUM(D14:D17)</f>
        <v>8</v>
      </c>
      <c r="E18" s="12">
        <f t="shared" si="10"/>
        <v>38</v>
      </c>
      <c r="F18" s="12">
        <f t="shared" si="10"/>
        <v>590</v>
      </c>
      <c r="G18" s="12">
        <f t="shared" si="10"/>
        <v>4.4000000000000004</v>
      </c>
      <c r="H18" s="12">
        <f t="shared" si="10"/>
        <v>594.4</v>
      </c>
      <c r="I18" s="12">
        <f t="shared" si="1"/>
        <v>19666.666666666668</v>
      </c>
      <c r="J18" s="12">
        <f t="shared" si="2"/>
        <v>550</v>
      </c>
    </row>
    <row r="19" spans="1:10" s="6" customFormat="1" ht="21" customHeight="1" x14ac:dyDescent="0.45">
      <c r="A19" s="30" t="s">
        <v>37</v>
      </c>
      <c r="B19" s="9" t="s">
        <v>20</v>
      </c>
      <c r="C19" s="10">
        <v>250</v>
      </c>
      <c r="D19" s="10">
        <v>0</v>
      </c>
      <c r="E19" s="10">
        <f>SUM(C19:D19)</f>
        <v>250</v>
      </c>
      <c r="F19" s="10">
        <v>11000</v>
      </c>
      <c r="G19" s="10">
        <v>0</v>
      </c>
      <c r="H19" s="10">
        <f>SUM(F19:G19)</f>
        <v>11000</v>
      </c>
      <c r="I19" s="10">
        <f t="shared" si="1"/>
        <v>44000</v>
      </c>
      <c r="J19" s="10">
        <v>0</v>
      </c>
    </row>
    <row r="20" spans="1:10" s="6" customFormat="1" ht="21" customHeight="1" x14ac:dyDescent="0.45">
      <c r="A20" s="31"/>
      <c r="B20" s="9" t="s">
        <v>21</v>
      </c>
      <c r="C20" s="10">
        <v>40</v>
      </c>
      <c r="D20" s="10">
        <v>0</v>
      </c>
      <c r="E20" s="10">
        <f t="shared" ref="E20:E30" si="11">SUM(C20:D20)</f>
        <v>40</v>
      </c>
      <c r="F20" s="10">
        <v>2100</v>
      </c>
      <c r="G20" s="10">
        <v>0</v>
      </c>
      <c r="H20" s="10">
        <f t="shared" ref="H20:H30" si="12">SUM(F20:G20)</f>
        <v>2100</v>
      </c>
      <c r="I20" s="10">
        <f t="shared" si="1"/>
        <v>52500</v>
      </c>
      <c r="J20" s="10">
        <v>0</v>
      </c>
    </row>
    <row r="21" spans="1:10" s="6" customFormat="1" ht="21" customHeight="1" x14ac:dyDescent="0.45">
      <c r="A21" s="31"/>
      <c r="B21" s="9" t="s">
        <v>22</v>
      </c>
      <c r="C21" s="10">
        <v>100</v>
      </c>
      <c r="D21" s="10">
        <v>0</v>
      </c>
      <c r="E21" s="10">
        <f t="shared" si="11"/>
        <v>100</v>
      </c>
      <c r="F21" s="10">
        <v>6000</v>
      </c>
      <c r="G21" s="10">
        <v>0</v>
      </c>
      <c r="H21" s="10">
        <f t="shared" si="12"/>
        <v>6000</v>
      </c>
      <c r="I21" s="10">
        <f t="shared" si="1"/>
        <v>60000</v>
      </c>
      <c r="J21" s="10">
        <v>0</v>
      </c>
    </row>
    <row r="22" spans="1:10" s="6" customFormat="1" ht="21" customHeight="1" x14ac:dyDescent="0.45">
      <c r="A22" s="31"/>
      <c r="B22" s="9" t="s">
        <v>42</v>
      </c>
      <c r="C22" s="10">
        <v>0</v>
      </c>
      <c r="D22" s="10">
        <v>0</v>
      </c>
      <c r="E22" s="10">
        <f t="shared" si="11"/>
        <v>0</v>
      </c>
      <c r="F22" s="10">
        <v>0</v>
      </c>
      <c r="G22" s="10">
        <v>0</v>
      </c>
      <c r="H22" s="10">
        <f t="shared" si="12"/>
        <v>0</v>
      </c>
      <c r="I22" s="10">
        <v>0</v>
      </c>
      <c r="J22" s="10">
        <v>0</v>
      </c>
    </row>
    <row r="23" spans="1:10" s="6" customFormat="1" ht="21" customHeight="1" x14ac:dyDescent="0.45">
      <c r="A23" s="31"/>
      <c r="B23" s="9" t="s">
        <v>43</v>
      </c>
      <c r="C23" s="10">
        <v>0</v>
      </c>
      <c r="D23" s="10">
        <v>0</v>
      </c>
      <c r="E23" s="10">
        <f t="shared" si="11"/>
        <v>0</v>
      </c>
      <c r="F23" s="10">
        <v>0</v>
      </c>
      <c r="G23" s="10">
        <v>0</v>
      </c>
      <c r="H23" s="10">
        <f t="shared" si="12"/>
        <v>0</v>
      </c>
      <c r="I23" s="10">
        <v>0</v>
      </c>
      <c r="J23" s="10">
        <v>0</v>
      </c>
    </row>
    <row r="24" spans="1:10" s="6" customFormat="1" ht="21" customHeight="1" x14ac:dyDescent="0.45">
      <c r="A24" s="31"/>
      <c r="B24" s="9" t="s">
        <v>44</v>
      </c>
      <c r="C24" s="10">
        <v>0</v>
      </c>
      <c r="D24" s="10">
        <v>0</v>
      </c>
      <c r="E24" s="10">
        <f t="shared" si="11"/>
        <v>0</v>
      </c>
      <c r="F24" s="10">
        <v>0</v>
      </c>
      <c r="G24" s="10">
        <v>0</v>
      </c>
      <c r="H24" s="10">
        <v>0</v>
      </c>
      <c r="I24" s="10">
        <v>0</v>
      </c>
      <c r="J24" s="10">
        <v>0</v>
      </c>
    </row>
    <row r="25" spans="1:10" s="6" customFormat="1" ht="21" customHeight="1" x14ac:dyDescent="0.45">
      <c r="A25" s="31"/>
      <c r="B25" s="9" t="s">
        <v>45</v>
      </c>
      <c r="C25" s="10">
        <v>2</v>
      </c>
      <c r="D25" s="10">
        <v>0</v>
      </c>
      <c r="E25" s="10">
        <f t="shared" si="11"/>
        <v>2</v>
      </c>
      <c r="F25" s="10">
        <v>42</v>
      </c>
      <c r="G25" s="10">
        <v>0</v>
      </c>
      <c r="H25" s="10">
        <f t="shared" si="12"/>
        <v>42</v>
      </c>
      <c r="I25" s="10">
        <f t="shared" si="1"/>
        <v>21000</v>
      </c>
      <c r="J25" s="10">
        <v>0</v>
      </c>
    </row>
    <row r="26" spans="1:10" s="6" customFormat="1" ht="21" customHeight="1" x14ac:dyDescent="0.45">
      <c r="A26" s="31"/>
      <c r="B26" s="9" t="s">
        <v>46</v>
      </c>
      <c r="C26" s="10">
        <v>0</v>
      </c>
      <c r="D26" s="10">
        <v>0</v>
      </c>
      <c r="E26" s="10">
        <f t="shared" si="11"/>
        <v>0</v>
      </c>
      <c r="F26" s="10">
        <v>0</v>
      </c>
      <c r="G26" s="10">
        <f t="shared" ref="G26" si="13">D26*J26/1000</f>
        <v>0</v>
      </c>
      <c r="H26" s="10">
        <v>0</v>
      </c>
      <c r="I26" s="10">
        <v>0</v>
      </c>
      <c r="J26" s="10">
        <v>0</v>
      </c>
    </row>
    <row r="27" spans="1:10" s="6" customFormat="1" ht="21" customHeight="1" x14ac:dyDescent="0.45">
      <c r="A27" s="31"/>
      <c r="B27" s="9" t="s">
        <v>47</v>
      </c>
      <c r="C27" s="10">
        <v>0</v>
      </c>
      <c r="D27" s="10">
        <v>0</v>
      </c>
      <c r="E27" s="10">
        <f t="shared" si="11"/>
        <v>0</v>
      </c>
      <c r="F27" s="10">
        <v>0</v>
      </c>
      <c r="G27" s="10">
        <v>0</v>
      </c>
      <c r="H27" s="10">
        <f t="shared" si="12"/>
        <v>0</v>
      </c>
      <c r="I27" s="10">
        <v>0</v>
      </c>
      <c r="J27" s="10">
        <v>0</v>
      </c>
    </row>
    <row r="28" spans="1:10" s="6" customFormat="1" ht="21" customHeight="1" x14ac:dyDescent="0.45">
      <c r="A28" s="31"/>
      <c r="B28" s="9" t="s">
        <v>48</v>
      </c>
      <c r="C28" s="10">
        <v>2</v>
      </c>
      <c r="D28" s="10">
        <v>0</v>
      </c>
      <c r="E28" s="10">
        <f t="shared" si="11"/>
        <v>2</v>
      </c>
      <c r="F28" s="10">
        <v>17</v>
      </c>
      <c r="G28" s="10">
        <v>0</v>
      </c>
      <c r="H28" s="10">
        <f t="shared" si="12"/>
        <v>17</v>
      </c>
      <c r="I28" s="10">
        <v>0</v>
      </c>
      <c r="J28" s="10">
        <v>0</v>
      </c>
    </row>
    <row r="29" spans="1:10" s="6" customFormat="1" ht="21" customHeight="1" x14ac:dyDescent="0.45">
      <c r="A29" s="31"/>
      <c r="B29" s="9" t="s">
        <v>49</v>
      </c>
      <c r="C29" s="10">
        <v>0</v>
      </c>
      <c r="D29" s="10">
        <v>0</v>
      </c>
      <c r="E29" s="10">
        <f t="shared" si="11"/>
        <v>0</v>
      </c>
      <c r="F29" s="10">
        <v>0</v>
      </c>
      <c r="G29" s="10">
        <v>0</v>
      </c>
      <c r="H29" s="10">
        <f t="shared" si="12"/>
        <v>0</v>
      </c>
      <c r="I29" s="10">
        <v>0</v>
      </c>
      <c r="J29" s="10">
        <v>0</v>
      </c>
    </row>
    <row r="30" spans="1:10" s="6" customFormat="1" ht="21" customHeight="1" x14ac:dyDescent="0.45">
      <c r="A30" s="31"/>
      <c r="B30" s="9" t="s">
        <v>63</v>
      </c>
      <c r="C30" s="10">
        <v>1</v>
      </c>
      <c r="D30" s="10">
        <v>0</v>
      </c>
      <c r="E30" s="10">
        <f t="shared" si="11"/>
        <v>1</v>
      </c>
      <c r="F30" s="10">
        <v>23</v>
      </c>
      <c r="G30" s="10">
        <v>0</v>
      </c>
      <c r="H30" s="10">
        <f t="shared" si="12"/>
        <v>23</v>
      </c>
      <c r="I30" s="10">
        <f t="shared" si="1"/>
        <v>23000</v>
      </c>
      <c r="J30" s="10">
        <v>0</v>
      </c>
    </row>
    <row r="31" spans="1:10" s="6" customFormat="1" ht="21" customHeight="1" x14ac:dyDescent="0.45">
      <c r="A31" s="32"/>
      <c r="B31" s="11" t="s">
        <v>23</v>
      </c>
      <c r="C31" s="12">
        <f>SUM(C19:C30)</f>
        <v>395</v>
      </c>
      <c r="D31" s="12">
        <f t="shared" ref="D31:H31" si="14">SUM(D19:D30)</f>
        <v>0</v>
      </c>
      <c r="E31" s="12">
        <f t="shared" si="14"/>
        <v>395</v>
      </c>
      <c r="F31" s="12">
        <f t="shared" si="14"/>
        <v>19182</v>
      </c>
      <c r="G31" s="12">
        <f t="shared" si="14"/>
        <v>0</v>
      </c>
      <c r="H31" s="12">
        <f t="shared" si="14"/>
        <v>19182</v>
      </c>
      <c r="I31" s="12">
        <f t="shared" si="1"/>
        <v>48562.025316455693</v>
      </c>
      <c r="J31" s="12">
        <v>0</v>
      </c>
    </row>
    <row r="32" spans="1:10" s="6" customFormat="1" ht="21" customHeight="1" x14ac:dyDescent="0.45">
      <c r="A32" s="30" t="s">
        <v>38</v>
      </c>
      <c r="B32" s="9" t="s">
        <v>24</v>
      </c>
      <c r="C32" s="10">
        <v>10</v>
      </c>
      <c r="D32" s="10">
        <v>0</v>
      </c>
      <c r="E32" s="10">
        <f>SUM(C32:D32)</f>
        <v>10</v>
      </c>
      <c r="F32" s="10">
        <v>305</v>
      </c>
      <c r="G32" s="10">
        <v>0</v>
      </c>
      <c r="H32" s="10">
        <f>SUM(F32:G32)</f>
        <v>305</v>
      </c>
      <c r="I32" s="10">
        <f t="shared" si="1"/>
        <v>30500</v>
      </c>
      <c r="J32" s="10">
        <v>0</v>
      </c>
    </row>
    <row r="33" spans="1:10" s="6" customFormat="1" ht="21" customHeight="1" x14ac:dyDescent="0.45">
      <c r="A33" s="31"/>
      <c r="B33" s="9" t="s">
        <v>25</v>
      </c>
      <c r="C33" s="10">
        <v>20</v>
      </c>
      <c r="D33" s="10">
        <v>0</v>
      </c>
      <c r="E33" s="10">
        <f t="shared" ref="E33:E37" si="15">SUM(C33:D33)</f>
        <v>20</v>
      </c>
      <c r="F33" s="10">
        <v>1250</v>
      </c>
      <c r="G33" s="10">
        <v>0</v>
      </c>
      <c r="H33" s="10">
        <f t="shared" ref="H33:H37" si="16">SUM(F33:G33)</f>
        <v>1250</v>
      </c>
      <c r="I33" s="10">
        <f t="shared" si="1"/>
        <v>62500</v>
      </c>
      <c r="J33" s="10">
        <v>0</v>
      </c>
    </row>
    <row r="34" spans="1:10" s="6" customFormat="1" ht="21" customHeight="1" x14ac:dyDescent="0.45">
      <c r="A34" s="31"/>
      <c r="B34" s="9" t="s">
        <v>26</v>
      </c>
      <c r="C34" s="10">
        <v>15</v>
      </c>
      <c r="D34" s="10">
        <v>0</v>
      </c>
      <c r="E34" s="10">
        <f t="shared" si="15"/>
        <v>15</v>
      </c>
      <c r="F34" s="10">
        <v>500</v>
      </c>
      <c r="G34" s="10">
        <v>0</v>
      </c>
      <c r="H34" s="10">
        <f t="shared" si="16"/>
        <v>500</v>
      </c>
      <c r="I34" s="10">
        <f t="shared" si="1"/>
        <v>33333.333333333336</v>
      </c>
      <c r="J34" s="10">
        <v>0</v>
      </c>
    </row>
    <row r="35" spans="1:10" s="6" customFormat="1" ht="21" customHeight="1" x14ac:dyDescent="0.45">
      <c r="A35" s="31"/>
      <c r="B35" s="9" t="s">
        <v>50</v>
      </c>
      <c r="C35" s="10">
        <v>0</v>
      </c>
      <c r="D35" s="10">
        <v>0</v>
      </c>
      <c r="E35" s="10">
        <f t="shared" si="15"/>
        <v>0</v>
      </c>
      <c r="F35" s="10">
        <v>0</v>
      </c>
      <c r="G35" s="10">
        <v>0</v>
      </c>
      <c r="H35" s="10">
        <f t="shared" si="16"/>
        <v>0</v>
      </c>
      <c r="I35" s="10">
        <v>0</v>
      </c>
      <c r="J35" s="10">
        <v>0</v>
      </c>
    </row>
    <row r="36" spans="1:10" s="6" customFormat="1" ht="21" customHeight="1" x14ac:dyDescent="0.45">
      <c r="A36" s="31"/>
      <c r="B36" s="9" t="s">
        <v>51</v>
      </c>
      <c r="C36" s="10">
        <v>2</v>
      </c>
      <c r="D36" s="10">
        <v>0</v>
      </c>
      <c r="E36" s="10">
        <f t="shared" si="15"/>
        <v>2</v>
      </c>
      <c r="F36" s="10">
        <v>70</v>
      </c>
      <c r="G36" s="10">
        <v>0</v>
      </c>
      <c r="H36" s="10">
        <f t="shared" si="16"/>
        <v>70</v>
      </c>
      <c r="I36" s="10">
        <f t="shared" si="1"/>
        <v>35000</v>
      </c>
      <c r="J36" s="10">
        <v>0</v>
      </c>
    </row>
    <row r="37" spans="1:10" s="6" customFormat="1" ht="21" customHeight="1" x14ac:dyDescent="0.45">
      <c r="A37" s="31"/>
      <c r="B37" s="9" t="s">
        <v>27</v>
      </c>
      <c r="C37" s="10">
        <v>4</v>
      </c>
      <c r="D37" s="10">
        <v>0</v>
      </c>
      <c r="E37" s="10">
        <f t="shared" si="15"/>
        <v>4</v>
      </c>
      <c r="F37" s="10">
        <v>160</v>
      </c>
      <c r="G37" s="10">
        <v>0</v>
      </c>
      <c r="H37" s="10">
        <f t="shared" si="16"/>
        <v>160</v>
      </c>
      <c r="I37" s="10">
        <v>0</v>
      </c>
      <c r="J37" s="10">
        <v>0</v>
      </c>
    </row>
    <row r="38" spans="1:10" s="6" customFormat="1" ht="21" customHeight="1" x14ac:dyDescent="0.45">
      <c r="A38" s="32"/>
      <c r="B38" s="11" t="s">
        <v>28</v>
      </c>
      <c r="C38" s="12">
        <f>SUM(C32:C37)</f>
        <v>51</v>
      </c>
      <c r="D38" s="12">
        <f t="shared" ref="D38:H38" si="17">SUM(D32:D37)</f>
        <v>0</v>
      </c>
      <c r="E38" s="12">
        <f t="shared" si="17"/>
        <v>51</v>
      </c>
      <c r="F38" s="12">
        <f t="shared" si="17"/>
        <v>2285</v>
      </c>
      <c r="G38" s="12">
        <f t="shared" si="17"/>
        <v>0</v>
      </c>
      <c r="H38" s="12">
        <f t="shared" si="17"/>
        <v>2285</v>
      </c>
      <c r="I38" s="12">
        <f t="shared" si="1"/>
        <v>44803.921568627455</v>
      </c>
      <c r="J38" s="12">
        <v>0</v>
      </c>
    </row>
    <row r="39" spans="1:10" s="6" customFormat="1" ht="21" customHeight="1" x14ac:dyDescent="0.45">
      <c r="A39" s="30" t="s">
        <v>39</v>
      </c>
      <c r="B39" s="9" t="s">
        <v>29</v>
      </c>
      <c r="C39" s="10">
        <v>1900</v>
      </c>
      <c r="D39" s="10">
        <v>890</v>
      </c>
      <c r="E39" s="10">
        <f>SUM(C39:D39)</f>
        <v>2790</v>
      </c>
      <c r="F39" s="10">
        <v>15300</v>
      </c>
      <c r="G39" s="10">
        <v>1550</v>
      </c>
      <c r="H39" s="10">
        <f>SUM(F39:G39)</f>
        <v>16850</v>
      </c>
      <c r="I39" s="10">
        <f t="shared" si="1"/>
        <v>8052.6315789473683</v>
      </c>
      <c r="J39" s="10">
        <f t="shared" si="2"/>
        <v>1741.5730337078653</v>
      </c>
    </row>
    <row r="40" spans="1:10" s="6" customFormat="1" ht="21" customHeight="1" x14ac:dyDescent="0.45">
      <c r="A40" s="31"/>
      <c r="B40" s="9" t="s">
        <v>30</v>
      </c>
      <c r="C40" s="10">
        <v>110</v>
      </c>
      <c r="D40" s="10">
        <v>0</v>
      </c>
      <c r="E40" s="10">
        <f t="shared" ref="E40:E46" si="18">SUM(C40:D40)</f>
        <v>110</v>
      </c>
      <c r="F40" s="10">
        <v>5950</v>
      </c>
      <c r="G40" s="10">
        <v>0</v>
      </c>
      <c r="H40" s="10">
        <f t="shared" ref="H40:H46" si="19">SUM(F40:G40)</f>
        <v>5950</v>
      </c>
      <c r="I40" s="10">
        <f t="shared" si="1"/>
        <v>54090.909090909096</v>
      </c>
      <c r="J40" s="10">
        <v>0</v>
      </c>
    </row>
    <row r="41" spans="1:10" s="6" customFormat="1" ht="21" customHeight="1" x14ac:dyDescent="0.45">
      <c r="A41" s="31"/>
      <c r="B41" s="9" t="s">
        <v>52</v>
      </c>
      <c r="C41" s="10">
        <v>10</v>
      </c>
      <c r="D41" s="10">
        <v>0</v>
      </c>
      <c r="E41" s="10">
        <f t="shared" si="18"/>
        <v>10</v>
      </c>
      <c r="F41" s="10">
        <v>600</v>
      </c>
      <c r="G41" s="10">
        <v>0</v>
      </c>
      <c r="H41" s="10">
        <f t="shared" si="19"/>
        <v>600</v>
      </c>
      <c r="I41" s="10">
        <f t="shared" si="1"/>
        <v>60000</v>
      </c>
      <c r="J41" s="10">
        <v>0</v>
      </c>
    </row>
    <row r="42" spans="1:10" s="6" customFormat="1" ht="21" customHeight="1" x14ac:dyDescent="0.45">
      <c r="A42" s="31"/>
      <c r="B42" s="9" t="s">
        <v>53</v>
      </c>
      <c r="C42" s="10">
        <v>0</v>
      </c>
      <c r="D42" s="10">
        <v>20</v>
      </c>
      <c r="E42" s="10">
        <f t="shared" si="18"/>
        <v>20</v>
      </c>
      <c r="F42" s="10">
        <v>0</v>
      </c>
      <c r="G42" s="10">
        <v>34</v>
      </c>
      <c r="H42" s="10">
        <f t="shared" si="19"/>
        <v>34</v>
      </c>
      <c r="I42" s="10">
        <v>0</v>
      </c>
      <c r="J42" s="10">
        <v>0</v>
      </c>
    </row>
    <row r="43" spans="1:10" s="6" customFormat="1" ht="21" customHeight="1" x14ac:dyDescent="0.45">
      <c r="A43" s="31"/>
      <c r="B43" s="9" t="s">
        <v>54</v>
      </c>
      <c r="C43" s="10">
        <v>0</v>
      </c>
      <c r="D43" s="10">
        <v>10</v>
      </c>
      <c r="E43" s="10">
        <f t="shared" si="18"/>
        <v>10</v>
      </c>
      <c r="F43" s="10">
        <v>0</v>
      </c>
      <c r="G43" s="10">
        <v>15</v>
      </c>
      <c r="H43" s="10">
        <f t="shared" si="19"/>
        <v>15</v>
      </c>
      <c r="I43" s="10">
        <v>0</v>
      </c>
      <c r="J43" s="10">
        <v>0</v>
      </c>
    </row>
    <row r="44" spans="1:10" s="6" customFormat="1" ht="21" customHeight="1" x14ac:dyDescent="0.45">
      <c r="A44" s="31"/>
      <c r="B44" s="9" t="s">
        <v>55</v>
      </c>
      <c r="C44" s="10">
        <v>1</v>
      </c>
      <c r="D44" s="10">
        <v>0</v>
      </c>
      <c r="E44" s="10">
        <f t="shared" si="18"/>
        <v>1</v>
      </c>
      <c r="F44" s="10">
        <v>2.5</v>
      </c>
      <c r="G44" s="10">
        <v>0</v>
      </c>
      <c r="H44" s="10">
        <f t="shared" si="19"/>
        <v>2.5</v>
      </c>
      <c r="I44" s="10">
        <v>0</v>
      </c>
      <c r="J44" s="10">
        <v>0</v>
      </c>
    </row>
    <row r="45" spans="1:10" s="6" customFormat="1" ht="21" customHeight="1" x14ac:dyDescent="0.45">
      <c r="A45" s="31"/>
      <c r="B45" s="9" t="s">
        <v>56</v>
      </c>
      <c r="C45" s="10">
        <v>5</v>
      </c>
      <c r="D45" s="10">
        <v>0</v>
      </c>
      <c r="E45" s="10">
        <f t="shared" si="18"/>
        <v>5</v>
      </c>
      <c r="F45" s="10">
        <v>32.5</v>
      </c>
      <c r="G45" s="10">
        <v>0</v>
      </c>
      <c r="H45" s="10">
        <f t="shared" si="19"/>
        <v>32.5</v>
      </c>
      <c r="I45" s="10">
        <v>0</v>
      </c>
      <c r="J45" s="10">
        <v>0</v>
      </c>
    </row>
    <row r="46" spans="1:10" s="6" customFormat="1" ht="21" customHeight="1" x14ac:dyDescent="0.45">
      <c r="A46" s="31"/>
      <c r="B46" s="9" t="s">
        <v>31</v>
      </c>
      <c r="C46" s="10">
        <v>2</v>
      </c>
      <c r="D46" s="10">
        <v>68</v>
      </c>
      <c r="E46" s="10">
        <f t="shared" si="18"/>
        <v>70</v>
      </c>
      <c r="F46" s="10">
        <v>37</v>
      </c>
      <c r="G46" s="10">
        <v>105</v>
      </c>
      <c r="H46" s="10">
        <f t="shared" si="19"/>
        <v>142</v>
      </c>
      <c r="I46" s="10">
        <v>0</v>
      </c>
      <c r="J46" s="10">
        <v>0</v>
      </c>
    </row>
    <row r="47" spans="1:10" s="6" customFormat="1" ht="21" customHeight="1" x14ac:dyDescent="0.45">
      <c r="A47" s="32"/>
      <c r="B47" s="11" t="s">
        <v>32</v>
      </c>
      <c r="C47" s="12">
        <f>SUM(C39:C46)</f>
        <v>2028</v>
      </c>
      <c r="D47" s="12">
        <f t="shared" ref="D47:H47" si="20">SUM(D39:D46)</f>
        <v>988</v>
      </c>
      <c r="E47" s="12">
        <f t="shared" si="20"/>
        <v>3016</v>
      </c>
      <c r="F47" s="12">
        <f t="shared" si="20"/>
        <v>21922</v>
      </c>
      <c r="G47" s="12">
        <f t="shared" si="20"/>
        <v>1704</v>
      </c>
      <c r="H47" s="12">
        <f t="shared" si="20"/>
        <v>23626</v>
      </c>
      <c r="I47" s="12">
        <f t="shared" si="1"/>
        <v>10809.664694280078</v>
      </c>
      <c r="J47" s="12">
        <f t="shared" si="2"/>
        <v>1724.6963562753037</v>
      </c>
    </row>
    <row r="48" spans="1:10" s="6" customFormat="1" ht="21" customHeight="1" x14ac:dyDescent="0.45">
      <c r="A48" s="13"/>
      <c r="B48" s="11" t="s">
        <v>64</v>
      </c>
      <c r="C48" s="12">
        <v>0</v>
      </c>
      <c r="D48" s="12">
        <v>0</v>
      </c>
      <c r="E48" s="12">
        <f>SUM(C48:D48)</f>
        <v>0</v>
      </c>
      <c r="F48" s="12">
        <v>0</v>
      </c>
      <c r="G48" s="12">
        <v>0</v>
      </c>
      <c r="H48" s="12">
        <f>SUM(F48:G48)</f>
        <v>0</v>
      </c>
      <c r="I48" s="12">
        <v>0</v>
      </c>
      <c r="J48" s="12">
        <v>0</v>
      </c>
    </row>
    <row r="49" spans="1:10" s="5" customFormat="1" ht="21" customHeight="1" x14ac:dyDescent="0.5">
      <c r="A49" s="33" t="s">
        <v>33</v>
      </c>
      <c r="B49" s="34"/>
      <c r="C49" s="14">
        <f>SUM(C7+C13+C18+C31+C38+C47+C48)</f>
        <v>3071</v>
      </c>
      <c r="D49" s="14">
        <f t="shared" ref="D49:H49" si="21">SUM(D7+D13+D18+D31+D38+D47+D48)</f>
        <v>35311</v>
      </c>
      <c r="E49" s="14">
        <f t="shared" si="21"/>
        <v>38382</v>
      </c>
      <c r="F49" s="14">
        <f t="shared" si="21"/>
        <v>46095.8</v>
      </c>
      <c r="G49" s="14">
        <f t="shared" si="21"/>
        <v>28488.7</v>
      </c>
      <c r="H49" s="14">
        <f t="shared" si="21"/>
        <v>74584.5</v>
      </c>
      <c r="I49" s="14">
        <f t="shared" si="1"/>
        <v>15010.02930641485</v>
      </c>
      <c r="J49" s="14">
        <f t="shared" si="2"/>
        <v>806.79391690974489</v>
      </c>
    </row>
    <row r="51" spans="1:10" ht="22.5" customHeight="1" x14ac:dyDescent="0.7">
      <c r="B51" s="20"/>
      <c r="C51" s="20"/>
      <c r="D51" s="3"/>
      <c r="E51" s="20"/>
      <c r="F51" s="20"/>
      <c r="G51" s="3"/>
      <c r="H51" s="20"/>
      <c r="I51" s="20"/>
      <c r="J51" s="1"/>
    </row>
    <row r="52" spans="1:10" ht="18.75" customHeight="1" x14ac:dyDescent="0.7">
      <c r="B52" s="20"/>
      <c r="C52" s="20"/>
      <c r="D52" s="3"/>
      <c r="E52" s="20"/>
      <c r="F52" s="20"/>
      <c r="G52" s="3"/>
      <c r="H52" s="20"/>
      <c r="I52" s="20"/>
      <c r="J52" s="1"/>
    </row>
    <row r="53" spans="1:10" ht="25.5" x14ac:dyDescent="0.7">
      <c r="B53" s="21"/>
      <c r="C53" s="21"/>
      <c r="D53" s="4"/>
      <c r="E53" s="20"/>
      <c r="F53" s="20"/>
      <c r="G53" s="3"/>
      <c r="H53" s="21"/>
      <c r="I53" s="21"/>
      <c r="J53" s="2"/>
    </row>
    <row r="55" spans="1:10" ht="25.5" x14ac:dyDescent="0.7">
      <c r="F55" s="19"/>
      <c r="G55" s="19"/>
    </row>
    <row r="56" spans="1:10" ht="25.5" x14ac:dyDescent="0.7">
      <c r="F56" s="19"/>
      <c r="G56" s="19"/>
    </row>
    <row r="57" spans="1:10" ht="25.5" x14ac:dyDescent="0.7">
      <c r="F57" s="19"/>
      <c r="G57" s="19"/>
    </row>
  </sheetData>
  <mergeCells count="24">
    <mergeCell ref="B53:C53"/>
    <mergeCell ref="A4:A7"/>
    <mergeCell ref="A8:A13"/>
    <mergeCell ref="A39:A47"/>
    <mergeCell ref="A14:A18"/>
    <mergeCell ref="A19:A31"/>
    <mergeCell ref="A32:A38"/>
    <mergeCell ref="B51:C51"/>
    <mergeCell ref="B52:C52"/>
    <mergeCell ref="A49:B49"/>
    <mergeCell ref="A1:J1"/>
    <mergeCell ref="A2:B3"/>
    <mergeCell ref="C2:E2"/>
    <mergeCell ref="F2:H2"/>
    <mergeCell ref="I2:J2"/>
    <mergeCell ref="F57:G57"/>
    <mergeCell ref="E51:F51"/>
    <mergeCell ref="E52:F52"/>
    <mergeCell ref="E53:F53"/>
    <mergeCell ref="H51:I51"/>
    <mergeCell ref="H52:I52"/>
    <mergeCell ref="H53:I53"/>
    <mergeCell ref="F55:G55"/>
    <mergeCell ref="F56:G56"/>
  </mergeCells>
  <printOptions horizontalCentered="1" verticalCentered="1"/>
  <pageMargins left="0.196850393700787" right="0.39370078740157499" top="0.39370078740157499" bottom="0.39370078740157499" header="0.31496062992126" footer="0.31496062992126"/>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rightToLeft="1" topLeftCell="A25" zoomScale="70" zoomScaleNormal="70" workbookViewId="0">
      <selection activeCell="I43" sqref="I43"/>
    </sheetView>
  </sheetViews>
  <sheetFormatPr defaultRowHeight="18" x14ac:dyDescent="0.45"/>
  <cols>
    <col min="1" max="1" width="9.140625" style="6"/>
    <col min="2" max="2" width="17.140625" style="6" customWidth="1"/>
    <col min="3" max="10" width="11" style="6" customWidth="1"/>
    <col min="11" max="16384" width="9.140625" style="6"/>
  </cols>
  <sheetData>
    <row r="1" spans="1:10" s="7" customFormat="1" ht="31.5" customHeight="1" x14ac:dyDescent="0.55000000000000004">
      <c r="A1" s="22" t="s">
        <v>68</v>
      </c>
      <c r="B1" s="22"/>
      <c r="C1" s="22"/>
      <c r="D1" s="22"/>
      <c r="E1" s="22"/>
      <c r="F1" s="22"/>
      <c r="G1" s="22"/>
      <c r="H1" s="22"/>
      <c r="I1" s="22"/>
      <c r="J1" s="22"/>
    </row>
    <row r="2" spans="1:10" s="5" customFormat="1" ht="21" customHeight="1" x14ac:dyDescent="0.5">
      <c r="A2" s="23" t="s">
        <v>0</v>
      </c>
      <c r="B2" s="24"/>
      <c r="C2" s="27" t="s">
        <v>57</v>
      </c>
      <c r="D2" s="28"/>
      <c r="E2" s="29"/>
      <c r="F2" s="27" t="s">
        <v>58</v>
      </c>
      <c r="G2" s="28"/>
      <c r="H2" s="29"/>
      <c r="I2" s="27" t="s">
        <v>59</v>
      </c>
      <c r="J2" s="29"/>
    </row>
    <row r="3" spans="1:10" s="5" customFormat="1" ht="21" customHeight="1" x14ac:dyDescent="0.5">
      <c r="A3" s="25"/>
      <c r="B3" s="26"/>
      <c r="C3" s="8" t="s">
        <v>4</v>
      </c>
      <c r="D3" s="8" t="s">
        <v>5</v>
      </c>
      <c r="E3" s="8" t="s">
        <v>6</v>
      </c>
      <c r="F3" s="8" t="s">
        <v>4</v>
      </c>
      <c r="G3" s="8" t="s">
        <v>5</v>
      </c>
      <c r="H3" s="8" t="s">
        <v>6</v>
      </c>
      <c r="I3" s="8" t="s">
        <v>4</v>
      </c>
      <c r="J3" s="8" t="s">
        <v>5</v>
      </c>
    </row>
    <row r="4" spans="1:10" ht="21" customHeight="1" x14ac:dyDescent="0.45">
      <c r="A4" s="30" t="s">
        <v>34</v>
      </c>
      <c r="B4" s="9" t="s">
        <v>7</v>
      </c>
      <c r="C4" s="10">
        <v>4350</v>
      </c>
      <c r="D4" s="10">
        <v>16500</v>
      </c>
      <c r="E4" s="10">
        <f>D4+C4</f>
        <v>20850</v>
      </c>
      <c r="F4" s="10">
        <v>18705</v>
      </c>
      <c r="G4" s="10">
        <v>12870</v>
      </c>
      <c r="H4" s="10">
        <f>G4+F4</f>
        <v>31575</v>
      </c>
      <c r="I4" s="10">
        <f>(F4/C4)*1000</f>
        <v>4300</v>
      </c>
      <c r="J4" s="10">
        <f>(G4/D4)*1000</f>
        <v>780</v>
      </c>
    </row>
    <row r="5" spans="1:10" ht="21" customHeight="1" x14ac:dyDescent="0.45">
      <c r="A5" s="31"/>
      <c r="B5" s="9" t="s">
        <v>8</v>
      </c>
      <c r="C5" s="10">
        <v>4710</v>
      </c>
      <c r="D5" s="10">
        <v>4000</v>
      </c>
      <c r="E5" s="10">
        <f t="shared" ref="E5:E46" si="0">D5+C5</f>
        <v>8710</v>
      </c>
      <c r="F5" s="10">
        <v>18840</v>
      </c>
      <c r="G5" s="10">
        <v>2730</v>
      </c>
      <c r="H5" s="10">
        <f t="shared" ref="H5:H46" si="1">G5+F5</f>
        <v>21570</v>
      </c>
      <c r="I5" s="10">
        <f t="shared" ref="I5:J49" si="2">(F5/C5)*1000</f>
        <v>4000</v>
      </c>
      <c r="J5" s="10">
        <f t="shared" si="2"/>
        <v>682.5</v>
      </c>
    </row>
    <row r="6" spans="1:10" ht="21" customHeight="1" x14ac:dyDescent="0.45">
      <c r="A6" s="31"/>
      <c r="B6" s="9" t="s">
        <v>9</v>
      </c>
      <c r="C6" s="10">
        <v>0</v>
      </c>
      <c r="D6" s="10">
        <v>0</v>
      </c>
      <c r="E6" s="10">
        <f t="shared" si="0"/>
        <v>0</v>
      </c>
      <c r="F6" s="10">
        <v>0</v>
      </c>
      <c r="G6" s="10">
        <v>0</v>
      </c>
      <c r="H6" s="10">
        <f t="shared" si="1"/>
        <v>0</v>
      </c>
      <c r="I6" s="10">
        <v>0</v>
      </c>
      <c r="J6" s="10">
        <v>0</v>
      </c>
    </row>
    <row r="7" spans="1:10" ht="21" customHeight="1" x14ac:dyDescent="0.45">
      <c r="A7" s="32"/>
      <c r="B7" s="11" t="s">
        <v>10</v>
      </c>
      <c r="C7" s="12">
        <f t="shared" ref="C7:H7" si="3">SUM(C4:C6)</f>
        <v>9060</v>
      </c>
      <c r="D7" s="12">
        <f t="shared" si="3"/>
        <v>20500</v>
      </c>
      <c r="E7" s="12">
        <f t="shared" si="3"/>
        <v>29560</v>
      </c>
      <c r="F7" s="12">
        <f t="shared" si="3"/>
        <v>37545</v>
      </c>
      <c r="G7" s="12">
        <f t="shared" si="3"/>
        <v>15600</v>
      </c>
      <c r="H7" s="12">
        <f t="shared" si="3"/>
        <v>53145</v>
      </c>
      <c r="I7" s="12">
        <f t="shared" si="2"/>
        <v>4144.039735099338</v>
      </c>
      <c r="J7" s="12">
        <f t="shared" si="2"/>
        <v>760.97560975609758</v>
      </c>
    </row>
    <row r="8" spans="1:10" ht="21" customHeight="1" x14ac:dyDescent="0.45">
      <c r="A8" s="30" t="s">
        <v>35</v>
      </c>
      <c r="B8" s="9" t="s">
        <v>11</v>
      </c>
      <c r="C8" s="10">
        <v>0</v>
      </c>
      <c r="D8" s="10">
        <v>605</v>
      </c>
      <c r="E8" s="10">
        <f>D8+C8</f>
        <v>605</v>
      </c>
      <c r="F8" s="10">
        <v>0</v>
      </c>
      <c r="G8" s="10">
        <v>237</v>
      </c>
      <c r="H8" s="10">
        <f t="shared" si="1"/>
        <v>237</v>
      </c>
      <c r="I8" s="10">
        <v>0</v>
      </c>
      <c r="J8" s="10">
        <f t="shared" si="2"/>
        <v>391.73553719008265</v>
      </c>
    </row>
    <row r="9" spans="1:10" ht="21" customHeight="1" x14ac:dyDescent="0.45">
      <c r="A9" s="31"/>
      <c r="B9" s="9" t="s">
        <v>12</v>
      </c>
      <c r="C9" s="10">
        <v>2450</v>
      </c>
      <c r="D9" s="10">
        <v>0</v>
      </c>
      <c r="E9" s="10">
        <f t="shared" si="0"/>
        <v>2450</v>
      </c>
      <c r="F9" s="10">
        <v>8575</v>
      </c>
      <c r="G9" s="10">
        <v>0</v>
      </c>
      <c r="H9" s="10">
        <f t="shared" si="1"/>
        <v>8575</v>
      </c>
      <c r="I9" s="10">
        <f t="shared" si="2"/>
        <v>3500</v>
      </c>
      <c r="J9" s="10">
        <v>0</v>
      </c>
    </row>
    <row r="10" spans="1:10" ht="21" customHeight="1" x14ac:dyDescent="0.45">
      <c r="A10" s="31"/>
      <c r="B10" s="9" t="s">
        <v>13</v>
      </c>
      <c r="C10" s="10">
        <v>0</v>
      </c>
      <c r="D10" s="10">
        <v>637</v>
      </c>
      <c r="E10" s="10">
        <f t="shared" si="0"/>
        <v>637</v>
      </c>
      <c r="F10" s="10">
        <v>0</v>
      </c>
      <c r="G10" s="10">
        <v>223</v>
      </c>
      <c r="H10" s="10">
        <f t="shared" si="1"/>
        <v>223</v>
      </c>
      <c r="I10" s="10">
        <v>0</v>
      </c>
      <c r="J10" s="10">
        <f t="shared" si="2"/>
        <v>350.07849293563584</v>
      </c>
    </row>
    <row r="11" spans="1:10" ht="21" customHeight="1" x14ac:dyDescent="0.45">
      <c r="A11" s="31"/>
      <c r="B11" s="9" t="s">
        <v>60</v>
      </c>
      <c r="C11" s="10">
        <v>0</v>
      </c>
      <c r="D11" s="10">
        <v>0</v>
      </c>
      <c r="E11" s="10">
        <v>0</v>
      </c>
      <c r="F11" s="10">
        <v>0</v>
      </c>
      <c r="G11" s="10">
        <v>0</v>
      </c>
      <c r="H11" s="10">
        <f t="shared" si="1"/>
        <v>0</v>
      </c>
      <c r="I11" s="10">
        <v>0</v>
      </c>
      <c r="J11" s="10">
        <v>0</v>
      </c>
    </row>
    <row r="12" spans="1:10" ht="21" customHeight="1" x14ac:dyDescent="0.45">
      <c r="A12" s="31"/>
      <c r="B12" s="9" t="s">
        <v>14</v>
      </c>
      <c r="C12" s="10">
        <v>0</v>
      </c>
      <c r="D12" s="10">
        <v>0</v>
      </c>
      <c r="E12" s="10">
        <v>0</v>
      </c>
      <c r="F12" s="10">
        <v>0</v>
      </c>
      <c r="G12" s="10">
        <v>0</v>
      </c>
      <c r="H12" s="10">
        <f t="shared" si="1"/>
        <v>0</v>
      </c>
      <c r="I12" s="10">
        <v>0</v>
      </c>
      <c r="J12" s="10">
        <v>0</v>
      </c>
    </row>
    <row r="13" spans="1:10" ht="21" customHeight="1" x14ac:dyDescent="0.45">
      <c r="A13" s="32"/>
      <c r="B13" s="11" t="s">
        <v>15</v>
      </c>
      <c r="C13" s="12">
        <f>SUM(C8:C12)</f>
        <v>2450</v>
      </c>
      <c r="D13" s="12">
        <f>SUM(D8:D12)</f>
        <v>1242</v>
      </c>
      <c r="E13" s="12">
        <f>SUM(E8:E12)</f>
        <v>3692</v>
      </c>
      <c r="F13" s="12">
        <f t="shared" ref="F13:H13" si="4">SUM(F8:F12)</f>
        <v>8575</v>
      </c>
      <c r="G13" s="12">
        <f t="shared" si="4"/>
        <v>460</v>
      </c>
      <c r="H13" s="12">
        <f t="shared" si="4"/>
        <v>9035</v>
      </c>
      <c r="I13" s="12">
        <f t="shared" si="2"/>
        <v>3500</v>
      </c>
      <c r="J13" s="12">
        <f t="shared" si="2"/>
        <v>370.37037037037032</v>
      </c>
    </row>
    <row r="14" spans="1:10" ht="21" customHeight="1" x14ac:dyDescent="0.45">
      <c r="A14" s="30" t="s">
        <v>36</v>
      </c>
      <c r="B14" s="9" t="s">
        <v>16</v>
      </c>
      <c r="C14" s="10">
        <v>20</v>
      </c>
      <c r="D14" s="10">
        <v>0</v>
      </c>
      <c r="E14" s="10">
        <f t="shared" si="0"/>
        <v>20</v>
      </c>
      <c r="F14" s="10">
        <v>725</v>
      </c>
      <c r="G14" s="10">
        <v>0</v>
      </c>
      <c r="H14" s="10">
        <f t="shared" si="1"/>
        <v>725</v>
      </c>
      <c r="I14" s="10">
        <v>0</v>
      </c>
      <c r="J14" s="10">
        <v>0</v>
      </c>
    </row>
    <row r="15" spans="1:10" ht="21" customHeight="1" x14ac:dyDescent="0.45">
      <c r="A15" s="31"/>
      <c r="B15" s="9" t="s">
        <v>17</v>
      </c>
      <c r="C15" s="10">
        <v>0</v>
      </c>
      <c r="D15" s="10">
        <v>0</v>
      </c>
      <c r="E15" s="10">
        <f t="shared" si="0"/>
        <v>0</v>
      </c>
      <c r="F15" s="10">
        <v>0</v>
      </c>
      <c r="G15" s="10">
        <v>0</v>
      </c>
      <c r="H15" s="10">
        <f t="shared" si="1"/>
        <v>0</v>
      </c>
      <c r="I15" s="10">
        <v>0</v>
      </c>
      <c r="J15" s="10">
        <v>0</v>
      </c>
    </row>
    <row r="16" spans="1:10" ht="21" customHeight="1" x14ac:dyDescent="0.45">
      <c r="A16" s="31"/>
      <c r="B16" s="9" t="s">
        <v>18</v>
      </c>
      <c r="C16" s="10">
        <v>50</v>
      </c>
      <c r="D16" s="10">
        <v>0</v>
      </c>
      <c r="E16" s="10">
        <f t="shared" si="0"/>
        <v>50</v>
      </c>
      <c r="F16" s="10">
        <v>85</v>
      </c>
      <c r="G16" s="10">
        <v>0</v>
      </c>
      <c r="H16" s="10">
        <f t="shared" si="1"/>
        <v>85</v>
      </c>
      <c r="I16" s="10">
        <f t="shared" si="2"/>
        <v>1700</v>
      </c>
      <c r="J16" s="10">
        <v>0</v>
      </c>
    </row>
    <row r="17" spans="1:10" ht="21" customHeight="1" x14ac:dyDescent="0.45">
      <c r="A17" s="31"/>
      <c r="B17" s="9" t="s">
        <v>41</v>
      </c>
      <c r="C17" s="10">
        <v>0</v>
      </c>
      <c r="D17" s="10">
        <v>57</v>
      </c>
      <c r="E17" s="10">
        <f t="shared" si="0"/>
        <v>57</v>
      </c>
      <c r="F17" s="10">
        <v>0</v>
      </c>
      <c r="G17" s="10">
        <v>22</v>
      </c>
      <c r="H17" s="10">
        <f t="shared" si="1"/>
        <v>22</v>
      </c>
      <c r="I17" s="10">
        <v>0</v>
      </c>
      <c r="J17" s="10">
        <f t="shared" si="2"/>
        <v>385.96491228070175</v>
      </c>
    </row>
    <row r="18" spans="1:10" ht="21" customHeight="1" x14ac:dyDescent="0.45">
      <c r="A18" s="32"/>
      <c r="B18" s="11" t="s">
        <v>19</v>
      </c>
      <c r="C18" s="12">
        <f t="shared" ref="C18:H18" si="5">SUM(C14:C17)</f>
        <v>70</v>
      </c>
      <c r="D18" s="12">
        <f t="shared" si="5"/>
        <v>57</v>
      </c>
      <c r="E18" s="12">
        <f t="shared" si="5"/>
        <v>127</v>
      </c>
      <c r="F18" s="12">
        <f t="shared" si="5"/>
        <v>810</v>
      </c>
      <c r="G18" s="12">
        <f t="shared" si="5"/>
        <v>22</v>
      </c>
      <c r="H18" s="12">
        <f t="shared" si="5"/>
        <v>832</v>
      </c>
      <c r="I18" s="12">
        <f t="shared" si="2"/>
        <v>11571.428571428571</v>
      </c>
      <c r="J18" s="12">
        <f t="shared" si="2"/>
        <v>385.96491228070175</v>
      </c>
    </row>
    <row r="19" spans="1:10" ht="21" customHeight="1" x14ac:dyDescent="0.45">
      <c r="A19" s="30" t="s">
        <v>37</v>
      </c>
      <c r="B19" s="9" t="s">
        <v>20</v>
      </c>
      <c r="C19" s="10">
        <v>1500</v>
      </c>
      <c r="D19" s="10">
        <v>0</v>
      </c>
      <c r="E19" s="10">
        <f t="shared" si="0"/>
        <v>1500</v>
      </c>
      <c r="F19" s="10">
        <v>67500</v>
      </c>
      <c r="G19" s="10">
        <v>0</v>
      </c>
      <c r="H19" s="10">
        <f>G19+F19</f>
        <v>67500</v>
      </c>
      <c r="I19" s="10">
        <f t="shared" si="2"/>
        <v>45000</v>
      </c>
      <c r="J19" s="10">
        <v>0</v>
      </c>
    </row>
    <row r="20" spans="1:10" ht="21" customHeight="1" x14ac:dyDescent="0.45">
      <c r="A20" s="31"/>
      <c r="B20" s="9" t="s">
        <v>21</v>
      </c>
      <c r="C20" s="10">
        <v>30</v>
      </c>
      <c r="D20" s="10">
        <v>0</v>
      </c>
      <c r="E20" s="10">
        <v>30</v>
      </c>
      <c r="F20" s="10">
        <v>1560</v>
      </c>
      <c r="G20" s="10">
        <v>0</v>
      </c>
      <c r="H20" s="10">
        <f t="shared" si="1"/>
        <v>1560</v>
      </c>
      <c r="I20" s="10">
        <f t="shared" si="2"/>
        <v>52000</v>
      </c>
      <c r="J20" s="10">
        <v>0</v>
      </c>
    </row>
    <row r="21" spans="1:10" ht="21" customHeight="1" x14ac:dyDescent="0.45">
      <c r="A21" s="31"/>
      <c r="B21" s="9" t="s">
        <v>22</v>
      </c>
      <c r="C21" s="10">
        <v>100</v>
      </c>
      <c r="D21" s="10">
        <v>0</v>
      </c>
      <c r="E21" s="10">
        <f t="shared" si="0"/>
        <v>100</v>
      </c>
      <c r="F21" s="10">
        <v>6000</v>
      </c>
      <c r="G21" s="10">
        <v>0</v>
      </c>
      <c r="H21" s="10">
        <f t="shared" si="1"/>
        <v>6000</v>
      </c>
      <c r="I21" s="10">
        <f t="shared" si="2"/>
        <v>60000</v>
      </c>
      <c r="J21" s="10">
        <v>0</v>
      </c>
    </row>
    <row r="22" spans="1:10" ht="21" customHeight="1" x14ac:dyDescent="0.45">
      <c r="A22" s="31"/>
      <c r="B22" s="9" t="s">
        <v>42</v>
      </c>
      <c r="C22" s="10">
        <v>30</v>
      </c>
      <c r="D22" s="10">
        <v>0</v>
      </c>
      <c r="E22" s="10">
        <f t="shared" si="0"/>
        <v>30</v>
      </c>
      <c r="F22" s="10">
        <v>1160</v>
      </c>
      <c r="G22" s="10">
        <v>0</v>
      </c>
      <c r="H22" s="10">
        <f t="shared" si="1"/>
        <v>1160</v>
      </c>
      <c r="I22" s="10">
        <f t="shared" si="2"/>
        <v>38666.666666666664</v>
      </c>
      <c r="J22" s="10">
        <v>0</v>
      </c>
    </row>
    <row r="23" spans="1:10" ht="21" customHeight="1" x14ac:dyDescent="0.45">
      <c r="A23" s="31"/>
      <c r="B23" s="9" t="s">
        <v>61</v>
      </c>
      <c r="C23" s="10">
        <v>1</v>
      </c>
      <c r="D23" s="10">
        <v>0</v>
      </c>
      <c r="E23" s="10">
        <f t="shared" si="0"/>
        <v>1</v>
      </c>
      <c r="F23" s="10">
        <v>27</v>
      </c>
      <c r="G23" s="10">
        <v>0</v>
      </c>
      <c r="H23" s="10">
        <f t="shared" si="1"/>
        <v>27</v>
      </c>
      <c r="I23" s="10">
        <f t="shared" si="2"/>
        <v>27000</v>
      </c>
      <c r="J23" s="10">
        <v>0</v>
      </c>
    </row>
    <row r="24" spans="1:10" ht="21" customHeight="1" x14ac:dyDescent="0.45">
      <c r="A24" s="31"/>
      <c r="B24" s="9" t="s">
        <v>44</v>
      </c>
      <c r="C24" s="10">
        <v>0</v>
      </c>
      <c r="D24" s="10">
        <v>0</v>
      </c>
      <c r="E24" s="10">
        <f t="shared" si="0"/>
        <v>0</v>
      </c>
      <c r="F24" s="10">
        <v>0</v>
      </c>
      <c r="G24" s="10">
        <v>0</v>
      </c>
      <c r="H24" s="10">
        <f t="shared" si="1"/>
        <v>0</v>
      </c>
      <c r="I24" s="10">
        <v>0</v>
      </c>
      <c r="J24" s="10">
        <v>0</v>
      </c>
    </row>
    <row r="25" spans="1:10" ht="21" customHeight="1" x14ac:dyDescent="0.45">
      <c r="A25" s="31"/>
      <c r="B25" s="9" t="s">
        <v>62</v>
      </c>
      <c r="C25" s="10">
        <v>0</v>
      </c>
      <c r="D25" s="10">
        <v>0</v>
      </c>
      <c r="E25" s="10">
        <f t="shared" si="0"/>
        <v>0</v>
      </c>
      <c r="F25" s="10">
        <v>0</v>
      </c>
      <c r="G25" s="10">
        <v>0</v>
      </c>
      <c r="H25" s="10">
        <f t="shared" si="1"/>
        <v>0</v>
      </c>
      <c r="I25" s="10">
        <v>0</v>
      </c>
      <c r="J25" s="10">
        <v>0</v>
      </c>
    </row>
    <row r="26" spans="1:10" ht="21" customHeight="1" x14ac:dyDescent="0.45">
      <c r="A26" s="31"/>
      <c r="B26" s="9" t="s">
        <v>46</v>
      </c>
      <c r="C26" s="10">
        <v>0</v>
      </c>
      <c r="D26" s="10">
        <v>0</v>
      </c>
      <c r="E26" s="10">
        <f t="shared" si="0"/>
        <v>0</v>
      </c>
      <c r="F26" s="10">
        <v>0</v>
      </c>
      <c r="G26" s="10">
        <v>0</v>
      </c>
      <c r="H26" s="10">
        <f t="shared" si="1"/>
        <v>0</v>
      </c>
      <c r="I26" s="10">
        <v>0</v>
      </c>
      <c r="J26" s="10">
        <v>0</v>
      </c>
    </row>
    <row r="27" spans="1:10" ht="21" customHeight="1" x14ac:dyDescent="0.45">
      <c r="A27" s="31"/>
      <c r="B27" s="9" t="s">
        <v>47</v>
      </c>
      <c r="C27" s="10">
        <v>0</v>
      </c>
      <c r="D27" s="10">
        <v>0</v>
      </c>
      <c r="E27" s="10">
        <f t="shared" si="0"/>
        <v>0</v>
      </c>
      <c r="F27" s="10">
        <v>0</v>
      </c>
      <c r="G27" s="10">
        <v>0</v>
      </c>
      <c r="H27" s="10">
        <f t="shared" si="1"/>
        <v>0</v>
      </c>
      <c r="I27" s="10">
        <v>0</v>
      </c>
      <c r="J27" s="10">
        <v>0</v>
      </c>
    </row>
    <row r="28" spans="1:10" ht="21" customHeight="1" x14ac:dyDescent="0.45">
      <c r="A28" s="31"/>
      <c r="B28" s="9" t="s">
        <v>48</v>
      </c>
      <c r="C28" s="10">
        <v>6</v>
      </c>
      <c r="D28" s="10">
        <v>0</v>
      </c>
      <c r="E28" s="10">
        <f t="shared" si="0"/>
        <v>6</v>
      </c>
      <c r="F28" s="10">
        <v>100</v>
      </c>
      <c r="G28" s="10">
        <v>0</v>
      </c>
      <c r="H28" s="10">
        <f t="shared" si="1"/>
        <v>100</v>
      </c>
      <c r="I28" s="10">
        <f t="shared" si="2"/>
        <v>16666.666666666668</v>
      </c>
      <c r="J28" s="10">
        <v>0</v>
      </c>
    </row>
    <row r="29" spans="1:10" ht="21" customHeight="1" x14ac:dyDescent="0.45">
      <c r="A29" s="31"/>
      <c r="B29" s="9" t="s">
        <v>49</v>
      </c>
      <c r="C29" s="10">
        <v>0</v>
      </c>
      <c r="D29" s="10">
        <v>0</v>
      </c>
      <c r="E29" s="10">
        <f t="shared" si="0"/>
        <v>0</v>
      </c>
      <c r="F29" s="10">
        <v>0</v>
      </c>
      <c r="G29" s="10">
        <v>0</v>
      </c>
      <c r="H29" s="10">
        <f t="shared" si="1"/>
        <v>0</v>
      </c>
      <c r="I29" s="10">
        <v>0</v>
      </c>
      <c r="J29" s="10">
        <v>0</v>
      </c>
    </row>
    <row r="30" spans="1:10" ht="21" customHeight="1" x14ac:dyDescent="0.45">
      <c r="A30" s="31"/>
      <c r="B30" s="9" t="s">
        <v>63</v>
      </c>
      <c r="C30" s="10">
        <v>12</v>
      </c>
      <c r="D30" s="10">
        <v>0</v>
      </c>
      <c r="E30" s="10">
        <f t="shared" si="0"/>
        <v>12</v>
      </c>
      <c r="F30" s="10">
        <v>410</v>
      </c>
      <c r="G30" s="10">
        <v>0</v>
      </c>
      <c r="H30" s="10">
        <f t="shared" si="1"/>
        <v>410</v>
      </c>
      <c r="I30" s="10">
        <f t="shared" si="2"/>
        <v>34166.666666666664</v>
      </c>
      <c r="J30" s="10">
        <v>0</v>
      </c>
    </row>
    <row r="31" spans="1:10" ht="21" customHeight="1" x14ac:dyDescent="0.45">
      <c r="A31" s="32"/>
      <c r="B31" s="11" t="s">
        <v>23</v>
      </c>
      <c r="C31" s="12">
        <f>SUM(C19:C30)</f>
        <v>1679</v>
      </c>
      <c r="D31" s="12">
        <f t="shared" ref="D31:H31" si="6">SUM(D19:D30)</f>
        <v>0</v>
      </c>
      <c r="E31" s="12">
        <f t="shared" si="6"/>
        <v>1679</v>
      </c>
      <c r="F31" s="12">
        <f t="shared" si="6"/>
        <v>76757</v>
      </c>
      <c r="G31" s="12">
        <f t="shared" si="6"/>
        <v>0</v>
      </c>
      <c r="H31" s="12">
        <f t="shared" si="6"/>
        <v>76757</v>
      </c>
      <c r="I31" s="12">
        <f t="shared" si="2"/>
        <v>45715.902322811198</v>
      </c>
      <c r="J31" s="12">
        <v>0</v>
      </c>
    </row>
    <row r="32" spans="1:10" ht="21" customHeight="1" x14ac:dyDescent="0.45">
      <c r="A32" s="30" t="s">
        <v>38</v>
      </c>
      <c r="B32" s="9" t="s">
        <v>24</v>
      </c>
      <c r="C32" s="10">
        <v>0</v>
      </c>
      <c r="D32" s="10">
        <v>0</v>
      </c>
      <c r="E32" s="10">
        <f t="shared" si="0"/>
        <v>0</v>
      </c>
      <c r="F32" s="10">
        <v>0</v>
      </c>
      <c r="G32" s="10">
        <v>0</v>
      </c>
      <c r="H32" s="10">
        <f t="shared" si="1"/>
        <v>0</v>
      </c>
      <c r="I32" s="10">
        <v>0</v>
      </c>
      <c r="J32" s="10">
        <v>0</v>
      </c>
    </row>
    <row r="33" spans="1:10" ht="21" customHeight="1" x14ac:dyDescent="0.45">
      <c r="A33" s="31"/>
      <c r="B33" s="9" t="s">
        <v>25</v>
      </c>
      <c r="C33" s="10">
        <v>0</v>
      </c>
      <c r="D33" s="10">
        <v>0</v>
      </c>
      <c r="E33" s="10">
        <f t="shared" si="0"/>
        <v>0</v>
      </c>
      <c r="F33" s="10">
        <v>0</v>
      </c>
      <c r="G33" s="10">
        <v>0</v>
      </c>
      <c r="H33" s="10">
        <f t="shared" si="1"/>
        <v>0</v>
      </c>
      <c r="I33" s="10">
        <v>0</v>
      </c>
      <c r="J33" s="10">
        <v>0</v>
      </c>
    </row>
    <row r="34" spans="1:10" ht="21" customHeight="1" x14ac:dyDescent="0.45">
      <c r="A34" s="31"/>
      <c r="B34" s="9" t="s">
        <v>26</v>
      </c>
      <c r="C34" s="10">
        <v>80</v>
      </c>
      <c r="D34" s="10">
        <v>0</v>
      </c>
      <c r="E34" s="10">
        <f t="shared" si="0"/>
        <v>80</v>
      </c>
      <c r="F34" s="10">
        <v>2800</v>
      </c>
      <c r="G34" s="10">
        <v>0</v>
      </c>
      <c r="H34" s="10">
        <f>G34+F34</f>
        <v>2800</v>
      </c>
      <c r="I34" s="10">
        <f t="shared" si="2"/>
        <v>35000</v>
      </c>
      <c r="J34" s="10">
        <v>0</v>
      </c>
    </row>
    <row r="35" spans="1:10" ht="21" customHeight="1" x14ac:dyDescent="0.45">
      <c r="A35" s="31"/>
      <c r="B35" s="9" t="s">
        <v>50</v>
      </c>
      <c r="C35" s="10">
        <v>0</v>
      </c>
      <c r="D35" s="10">
        <v>0</v>
      </c>
      <c r="E35" s="10">
        <f t="shared" si="0"/>
        <v>0</v>
      </c>
      <c r="F35" s="10">
        <v>0</v>
      </c>
      <c r="G35" s="10">
        <v>0</v>
      </c>
      <c r="H35" s="10">
        <f t="shared" si="1"/>
        <v>0</v>
      </c>
      <c r="I35" s="10">
        <v>0</v>
      </c>
      <c r="J35" s="10">
        <v>0</v>
      </c>
    </row>
    <row r="36" spans="1:10" ht="21" customHeight="1" x14ac:dyDescent="0.45">
      <c r="A36" s="31"/>
      <c r="B36" s="9" t="s">
        <v>51</v>
      </c>
      <c r="C36" s="10">
        <v>0</v>
      </c>
      <c r="D36" s="10">
        <v>0</v>
      </c>
      <c r="E36" s="10">
        <f t="shared" si="0"/>
        <v>0</v>
      </c>
      <c r="F36" s="10">
        <v>0</v>
      </c>
      <c r="G36" s="10">
        <v>0</v>
      </c>
      <c r="H36" s="10">
        <f t="shared" si="1"/>
        <v>0</v>
      </c>
      <c r="I36" s="10">
        <v>0</v>
      </c>
      <c r="J36" s="10">
        <v>0</v>
      </c>
    </row>
    <row r="37" spans="1:10" ht="21" customHeight="1" x14ac:dyDescent="0.45">
      <c r="A37" s="31"/>
      <c r="B37" s="9" t="s">
        <v>27</v>
      </c>
      <c r="C37" s="10">
        <v>0</v>
      </c>
      <c r="D37" s="10">
        <v>0</v>
      </c>
      <c r="E37" s="10">
        <f t="shared" si="0"/>
        <v>0</v>
      </c>
      <c r="F37" s="10">
        <v>0</v>
      </c>
      <c r="G37" s="10">
        <v>0</v>
      </c>
      <c r="H37" s="10">
        <f t="shared" si="1"/>
        <v>0</v>
      </c>
      <c r="I37" s="10">
        <v>0</v>
      </c>
      <c r="J37" s="10">
        <v>0</v>
      </c>
    </row>
    <row r="38" spans="1:10" ht="21" customHeight="1" x14ac:dyDescent="0.45">
      <c r="A38" s="32"/>
      <c r="B38" s="11" t="s">
        <v>28</v>
      </c>
      <c r="C38" s="12">
        <f>SUM(C32:C37)</f>
        <v>80</v>
      </c>
      <c r="D38" s="12">
        <f t="shared" ref="D38:F38" si="7">SUM(D32:D37)</f>
        <v>0</v>
      </c>
      <c r="E38" s="12">
        <f t="shared" si="7"/>
        <v>80</v>
      </c>
      <c r="F38" s="12">
        <f t="shared" si="7"/>
        <v>2800</v>
      </c>
      <c r="G38" s="12">
        <f>SUM(G32:G37)</f>
        <v>0</v>
      </c>
      <c r="H38" s="12">
        <f t="shared" ref="H38" si="8">SUM(H32:H37)</f>
        <v>2800</v>
      </c>
      <c r="I38" s="12">
        <f t="shared" si="2"/>
        <v>35000</v>
      </c>
      <c r="J38" s="12">
        <v>0</v>
      </c>
    </row>
    <row r="39" spans="1:10" ht="21" customHeight="1" x14ac:dyDescent="0.45">
      <c r="A39" s="30" t="s">
        <v>39</v>
      </c>
      <c r="B39" s="9" t="s">
        <v>29</v>
      </c>
      <c r="C39" s="10">
        <v>2650</v>
      </c>
      <c r="D39" s="10">
        <v>550</v>
      </c>
      <c r="E39" s="10">
        <f t="shared" si="0"/>
        <v>3200</v>
      </c>
      <c r="F39" s="10">
        <v>23800</v>
      </c>
      <c r="G39" s="10">
        <v>880</v>
      </c>
      <c r="H39" s="10">
        <f t="shared" si="1"/>
        <v>24680</v>
      </c>
      <c r="I39" s="10">
        <f t="shared" si="2"/>
        <v>8981.132075471698</v>
      </c>
      <c r="J39" s="10">
        <f t="shared" si="2"/>
        <v>1600</v>
      </c>
    </row>
    <row r="40" spans="1:10" ht="21" customHeight="1" x14ac:dyDescent="0.45">
      <c r="A40" s="31"/>
      <c r="B40" s="9" t="s">
        <v>30</v>
      </c>
      <c r="C40" s="10">
        <v>440</v>
      </c>
      <c r="D40" s="10">
        <v>0</v>
      </c>
      <c r="E40" s="10">
        <f t="shared" si="0"/>
        <v>440</v>
      </c>
      <c r="F40" s="10">
        <v>25100</v>
      </c>
      <c r="G40" s="10">
        <v>0</v>
      </c>
      <c r="H40" s="10">
        <f t="shared" si="1"/>
        <v>25100</v>
      </c>
      <c r="I40" s="10">
        <f t="shared" si="2"/>
        <v>57045.454545454544</v>
      </c>
      <c r="J40" s="10">
        <v>0</v>
      </c>
    </row>
    <row r="41" spans="1:10" ht="21" customHeight="1" x14ac:dyDescent="0.45">
      <c r="A41" s="31"/>
      <c r="B41" s="9" t="s">
        <v>52</v>
      </c>
      <c r="C41" s="10">
        <v>12</v>
      </c>
      <c r="D41" s="10">
        <v>0</v>
      </c>
      <c r="E41" s="10">
        <f t="shared" si="0"/>
        <v>12</v>
      </c>
      <c r="F41" s="10">
        <v>710</v>
      </c>
      <c r="G41" s="10">
        <v>0</v>
      </c>
      <c r="H41" s="10">
        <f t="shared" si="1"/>
        <v>710</v>
      </c>
      <c r="I41" s="10">
        <f t="shared" si="2"/>
        <v>59166.666666666664</v>
      </c>
      <c r="J41" s="10">
        <v>0</v>
      </c>
    </row>
    <row r="42" spans="1:10" ht="21" customHeight="1" x14ac:dyDescent="0.45">
      <c r="A42" s="31"/>
      <c r="B42" s="9" t="s">
        <v>53</v>
      </c>
      <c r="C42" s="10">
        <v>130</v>
      </c>
      <c r="D42" s="10">
        <v>2</v>
      </c>
      <c r="E42" s="10">
        <f t="shared" si="0"/>
        <v>132</v>
      </c>
      <c r="F42" s="10">
        <v>637</v>
      </c>
      <c r="G42" s="10">
        <v>3</v>
      </c>
      <c r="H42" s="10">
        <f t="shared" si="1"/>
        <v>640</v>
      </c>
      <c r="I42" s="10">
        <f t="shared" si="2"/>
        <v>4900</v>
      </c>
      <c r="J42" s="10">
        <f t="shared" si="2"/>
        <v>1500</v>
      </c>
    </row>
    <row r="43" spans="1:10" ht="21" customHeight="1" x14ac:dyDescent="0.45">
      <c r="A43" s="31"/>
      <c r="B43" s="9" t="s">
        <v>54</v>
      </c>
      <c r="C43" s="10">
        <v>40</v>
      </c>
      <c r="D43" s="10">
        <v>2</v>
      </c>
      <c r="E43" s="10">
        <f t="shared" si="0"/>
        <v>42</v>
      </c>
      <c r="F43" s="10">
        <v>180</v>
      </c>
      <c r="G43" s="10">
        <v>3</v>
      </c>
      <c r="H43" s="10">
        <f t="shared" si="1"/>
        <v>183</v>
      </c>
      <c r="I43" s="10">
        <f t="shared" si="2"/>
        <v>4500</v>
      </c>
      <c r="J43" s="10">
        <f t="shared" si="2"/>
        <v>1500</v>
      </c>
    </row>
    <row r="44" spans="1:10" ht="21" customHeight="1" x14ac:dyDescent="0.45">
      <c r="A44" s="31"/>
      <c r="B44" s="9" t="s">
        <v>55</v>
      </c>
      <c r="C44" s="10">
        <v>0</v>
      </c>
      <c r="D44" s="10">
        <v>0</v>
      </c>
      <c r="E44" s="10">
        <f t="shared" si="0"/>
        <v>0</v>
      </c>
      <c r="F44" s="10">
        <v>0</v>
      </c>
      <c r="G44" s="10">
        <v>0</v>
      </c>
      <c r="H44" s="10">
        <f t="shared" si="1"/>
        <v>0</v>
      </c>
      <c r="I44" s="10">
        <v>0</v>
      </c>
      <c r="J44" s="10">
        <v>0</v>
      </c>
    </row>
    <row r="45" spans="1:10" ht="21" customHeight="1" x14ac:dyDescent="0.45">
      <c r="A45" s="31"/>
      <c r="B45" s="9" t="s">
        <v>56</v>
      </c>
      <c r="C45" s="10">
        <v>180</v>
      </c>
      <c r="D45" s="10">
        <v>0</v>
      </c>
      <c r="E45" s="10">
        <f t="shared" si="0"/>
        <v>180</v>
      </c>
      <c r="F45" s="10">
        <v>1350</v>
      </c>
      <c r="G45" s="10">
        <v>0</v>
      </c>
      <c r="H45" s="10">
        <f t="shared" si="1"/>
        <v>1350</v>
      </c>
      <c r="I45" s="10">
        <f t="shared" si="2"/>
        <v>7500</v>
      </c>
      <c r="J45" s="10">
        <v>0</v>
      </c>
    </row>
    <row r="46" spans="1:10" ht="21" customHeight="1" x14ac:dyDescent="0.45">
      <c r="A46" s="31"/>
      <c r="B46" s="9" t="s">
        <v>31</v>
      </c>
      <c r="C46" s="10">
        <v>0</v>
      </c>
      <c r="D46" s="10">
        <v>52</v>
      </c>
      <c r="E46" s="10">
        <f t="shared" si="0"/>
        <v>52</v>
      </c>
      <c r="F46" s="10">
        <v>0</v>
      </c>
      <c r="G46" s="10">
        <v>80</v>
      </c>
      <c r="H46" s="10">
        <f t="shared" si="1"/>
        <v>80</v>
      </c>
      <c r="I46" s="10">
        <v>0</v>
      </c>
      <c r="J46" s="10">
        <f t="shared" si="2"/>
        <v>1538.4615384615386</v>
      </c>
    </row>
    <row r="47" spans="1:10" ht="21" customHeight="1" x14ac:dyDescent="0.45">
      <c r="A47" s="32"/>
      <c r="B47" s="11" t="s">
        <v>32</v>
      </c>
      <c r="C47" s="12">
        <f>SUM(C39:C46)</f>
        <v>3452</v>
      </c>
      <c r="D47" s="12">
        <f t="shared" ref="D47:H47" si="9">SUM(D39:D46)</f>
        <v>606</v>
      </c>
      <c r="E47" s="12">
        <f t="shared" si="9"/>
        <v>4058</v>
      </c>
      <c r="F47" s="12">
        <f t="shared" si="9"/>
        <v>51777</v>
      </c>
      <c r="G47" s="12">
        <f t="shared" si="9"/>
        <v>966</v>
      </c>
      <c r="H47" s="12">
        <f t="shared" si="9"/>
        <v>52743</v>
      </c>
      <c r="I47" s="12">
        <f t="shared" si="2"/>
        <v>14999.130938586326</v>
      </c>
      <c r="J47" s="12">
        <f t="shared" si="2"/>
        <v>1594.0594059405942</v>
      </c>
    </row>
    <row r="48" spans="1:10" ht="21" customHeight="1" x14ac:dyDescent="0.45">
      <c r="A48" s="13"/>
      <c r="B48" s="11" t="s">
        <v>64</v>
      </c>
      <c r="C48" s="12">
        <v>0</v>
      </c>
      <c r="D48" s="12">
        <v>0</v>
      </c>
      <c r="E48" s="12">
        <v>0</v>
      </c>
      <c r="F48" s="12">
        <v>0</v>
      </c>
      <c r="G48" s="12">
        <v>0</v>
      </c>
      <c r="H48" s="12">
        <v>0</v>
      </c>
      <c r="I48" s="12">
        <v>0</v>
      </c>
      <c r="J48" s="12">
        <v>0</v>
      </c>
    </row>
    <row r="49" spans="1:10" s="5" customFormat="1" ht="21" customHeight="1" x14ac:dyDescent="0.5">
      <c r="A49" s="33" t="s">
        <v>33</v>
      </c>
      <c r="B49" s="34"/>
      <c r="C49" s="14">
        <f>SUM(C7+C13+C18+C31+C38+C47)</f>
        <v>16791</v>
      </c>
      <c r="D49" s="14">
        <f>SUM(D7+D13+D18+D31+D38+D47)</f>
        <v>22405</v>
      </c>
      <c r="E49" s="14">
        <f t="shared" ref="E49:H49" si="10">SUM(E7+E13+E18+E31+E38+E47)</f>
        <v>39196</v>
      </c>
      <c r="F49" s="14">
        <f t="shared" si="10"/>
        <v>178264</v>
      </c>
      <c r="G49" s="14">
        <f t="shared" si="10"/>
        <v>17048</v>
      </c>
      <c r="H49" s="14">
        <f t="shared" si="10"/>
        <v>195312</v>
      </c>
      <c r="I49" s="14">
        <f t="shared" si="2"/>
        <v>10616.6398665952</v>
      </c>
      <c r="J49" s="14">
        <f t="shared" si="2"/>
        <v>760.90158446775274</v>
      </c>
    </row>
    <row r="51" spans="1:10" ht="22.5" customHeight="1" x14ac:dyDescent="0.55000000000000004">
      <c r="B51" s="36"/>
      <c r="C51" s="36"/>
      <c r="D51" s="15"/>
      <c r="E51" s="36"/>
      <c r="F51" s="36"/>
      <c r="G51" s="15"/>
      <c r="H51" s="36"/>
      <c r="I51" s="36"/>
      <c r="J51" s="16"/>
    </row>
    <row r="52" spans="1:10" ht="18.75" customHeight="1" x14ac:dyDescent="0.55000000000000004">
      <c r="B52" s="36"/>
      <c r="C52" s="36"/>
      <c r="D52" s="15"/>
      <c r="E52" s="36"/>
      <c r="F52" s="36"/>
      <c r="G52" s="15"/>
      <c r="H52" s="36"/>
      <c r="I52" s="36"/>
      <c r="J52" s="16"/>
    </row>
    <row r="53" spans="1:10" ht="21" x14ac:dyDescent="0.45">
      <c r="B53" s="37"/>
      <c r="C53" s="37"/>
      <c r="D53" s="17"/>
      <c r="E53" s="36"/>
      <c r="F53" s="36"/>
      <c r="G53" s="15"/>
      <c r="H53" s="37"/>
      <c r="I53" s="37"/>
      <c r="J53" s="18"/>
    </row>
    <row r="55" spans="1:10" ht="21" x14ac:dyDescent="0.55000000000000004">
      <c r="F55" s="35"/>
      <c r="G55" s="35"/>
    </row>
    <row r="56" spans="1:10" ht="21" x14ac:dyDescent="0.55000000000000004">
      <c r="F56" s="35"/>
      <c r="G56" s="35"/>
    </row>
    <row r="57" spans="1:10" ht="21" x14ac:dyDescent="0.55000000000000004">
      <c r="F57" s="35"/>
      <c r="G57" s="35"/>
    </row>
  </sheetData>
  <mergeCells count="24">
    <mergeCell ref="F57:G57"/>
    <mergeCell ref="B51:C51"/>
    <mergeCell ref="E51:F51"/>
    <mergeCell ref="H51:I51"/>
    <mergeCell ref="B52:C52"/>
    <mergeCell ref="E52:F52"/>
    <mergeCell ref="H52:I52"/>
    <mergeCell ref="B53:C53"/>
    <mergeCell ref="E53:F53"/>
    <mergeCell ref="H53:I53"/>
    <mergeCell ref="F55:G55"/>
    <mergeCell ref="F56:G56"/>
    <mergeCell ref="A49:B49"/>
    <mergeCell ref="A1:J1"/>
    <mergeCell ref="A2:B3"/>
    <mergeCell ref="C2:E2"/>
    <mergeCell ref="F2:H2"/>
    <mergeCell ref="I2:J2"/>
    <mergeCell ref="A4:A7"/>
    <mergeCell ref="A8:A13"/>
    <mergeCell ref="A14:A18"/>
    <mergeCell ref="A19:A31"/>
    <mergeCell ref="A32:A38"/>
    <mergeCell ref="A39:A47"/>
  </mergeCells>
  <printOptions horizontalCentered="1" verticalCentered="1"/>
  <pageMargins left="0.196850393700787" right="0.39370078740157499" top="0.39370078740157499" bottom="0.39370078740157499" header="0.31496062992126" footer="0.31496062992126"/>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rightToLeft="1" topLeftCell="A19" zoomScale="70" zoomScaleNormal="70" workbookViewId="0">
      <selection activeCell="Y33" sqref="Y33"/>
    </sheetView>
  </sheetViews>
  <sheetFormatPr defaultRowHeight="15" x14ac:dyDescent="0.25"/>
  <cols>
    <col min="2" max="2" width="17.140625" customWidth="1"/>
    <col min="3" max="4" width="11" customWidth="1"/>
    <col min="5" max="5" width="12" customWidth="1"/>
    <col min="6" max="10" width="11" customWidth="1"/>
  </cols>
  <sheetData>
    <row r="1" spans="1:10" s="7" customFormat="1" ht="31.5" customHeight="1" x14ac:dyDescent="0.55000000000000004">
      <c r="A1" s="22" t="s">
        <v>69</v>
      </c>
      <c r="B1" s="22"/>
      <c r="C1" s="22"/>
      <c r="D1" s="22"/>
      <c r="E1" s="22"/>
      <c r="F1" s="22"/>
      <c r="G1" s="22"/>
      <c r="H1" s="22"/>
      <c r="I1" s="22"/>
      <c r="J1" s="22"/>
    </row>
    <row r="2" spans="1:10" s="5" customFormat="1" ht="21" customHeight="1" x14ac:dyDescent="0.5">
      <c r="A2" s="23" t="s">
        <v>0</v>
      </c>
      <c r="B2" s="24"/>
      <c r="C2" s="27" t="s">
        <v>57</v>
      </c>
      <c r="D2" s="28"/>
      <c r="E2" s="29"/>
      <c r="F2" s="27" t="s">
        <v>58</v>
      </c>
      <c r="G2" s="28"/>
      <c r="H2" s="29"/>
      <c r="I2" s="27" t="s">
        <v>59</v>
      </c>
      <c r="J2" s="29"/>
    </row>
    <row r="3" spans="1:10" s="5" customFormat="1" ht="21" customHeight="1" x14ac:dyDescent="0.5">
      <c r="A3" s="25"/>
      <c r="B3" s="26"/>
      <c r="C3" s="8" t="s">
        <v>4</v>
      </c>
      <c r="D3" s="8" t="s">
        <v>5</v>
      </c>
      <c r="E3" s="8" t="s">
        <v>6</v>
      </c>
      <c r="F3" s="8" t="s">
        <v>4</v>
      </c>
      <c r="G3" s="8" t="s">
        <v>5</v>
      </c>
      <c r="H3" s="8" t="s">
        <v>6</v>
      </c>
      <c r="I3" s="8" t="s">
        <v>4</v>
      </c>
      <c r="J3" s="8" t="s">
        <v>5</v>
      </c>
    </row>
    <row r="4" spans="1:10" s="6" customFormat="1" ht="21" customHeight="1" x14ac:dyDescent="0.45">
      <c r="A4" s="30" t="s">
        <v>34</v>
      </c>
      <c r="B4" s="9" t="s">
        <v>7</v>
      </c>
      <c r="C4" s="10">
        <v>170</v>
      </c>
      <c r="D4" s="10">
        <v>200</v>
      </c>
      <c r="E4" s="10">
        <f>D4+C4</f>
        <v>370</v>
      </c>
      <c r="F4" s="10">
        <v>629</v>
      </c>
      <c r="G4" s="10">
        <v>146</v>
      </c>
      <c r="H4" s="10">
        <f>G4+F4</f>
        <v>775</v>
      </c>
      <c r="I4" s="10">
        <f>(F4/C4)*1000</f>
        <v>3700</v>
      </c>
      <c r="J4" s="10">
        <f>(G4/D4)*1000</f>
        <v>730</v>
      </c>
    </row>
    <row r="5" spans="1:10" s="6" customFormat="1" ht="21" customHeight="1" x14ac:dyDescent="0.45">
      <c r="A5" s="31"/>
      <c r="B5" s="9" t="s">
        <v>8</v>
      </c>
      <c r="C5" s="10">
        <v>170</v>
      </c>
      <c r="D5" s="10">
        <v>150</v>
      </c>
      <c r="E5" s="10">
        <f t="shared" ref="E5:E46" si="0">D5+C5</f>
        <v>320</v>
      </c>
      <c r="F5" s="10">
        <v>595</v>
      </c>
      <c r="G5" s="10">
        <v>98</v>
      </c>
      <c r="H5" s="10">
        <f t="shared" ref="H5:H46" si="1">G5+F5</f>
        <v>693</v>
      </c>
      <c r="I5" s="10">
        <f t="shared" ref="I5:J49" si="2">(F5/C5)*1000</f>
        <v>3500</v>
      </c>
      <c r="J5" s="10">
        <f t="shared" si="2"/>
        <v>653.33333333333337</v>
      </c>
    </row>
    <row r="6" spans="1:10" s="6" customFormat="1" ht="21" customHeight="1" x14ac:dyDescent="0.45">
      <c r="A6" s="31"/>
      <c r="B6" s="9" t="s">
        <v>9</v>
      </c>
      <c r="C6" s="10">
        <v>732</v>
      </c>
      <c r="D6" s="10">
        <v>0</v>
      </c>
      <c r="E6" s="10">
        <f t="shared" si="0"/>
        <v>732</v>
      </c>
      <c r="F6" s="10">
        <v>2928</v>
      </c>
      <c r="G6" s="10">
        <v>0</v>
      </c>
      <c r="H6" s="10">
        <f t="shared" si="1"/>
        <v>2928</v>
      </c>
      <c r="I6" s="10">
        <f t="shared" si="2"/>
        <v>4000</v>
      </c>
      <c r="J6" s="10">
        <v>0</v>
      </c>
    </row>
    <row r="7" spans="1:10" s="6" customFormat="1" ht="21" customHeight="1" x14ac:dyDescent="0.45">
      <c r="A7" s="32"/>
      <c r="B7" s="11" t="s">
        <v>10</v>
      </c>
      <c r="C7" s="12">
        <f t="shared" ref="C7:H7" si="3">SUM(C4:C6)</f>
        <v>1072</v>
      </c>
      <c r="D7" s="12">
        <f t="shared" si="3"/>
        <v>350</v>
      </c>
      <c r="E7" s="12">
        <f t="shared" si="3"/>
        <v>1422</v>
      </c>
      <c r="F7" s="12">
        <f t="shared" si="3"/>
        <v>4152</v>
      </c>
      <c r="G7" s="12">
        <f t="shared" si="3"/>
        <v>244</v>
      </c>
      <c r="H7" s="12">
        <f t="shared" si="3"/>
        <v>4396</v>
      </c>
      <c r="I7" s="12">
        <f t="shared" si="2"/>
        <v>3873.1343283582091</v>
      </c>
      <c r="J7" s="12">
        <f t="shared" si="2"/>
        <v>697.14285714285722</v>
      </c>
    </row>
    <row r="8" spans="1:10" s="6" customFormat="1" ht="21" customHeight="1" x14ac:dyDescent="0.45">
      <c r="A8" s="30" t="s">
        <v>35</v>
      </c>
      <c r="B8" s="9" t="s">
        <v>11</v>
      </c>
      <c r="C8" s="10">
        <v>0</v>
      </c>
      <c r="D8" s="10">
        <v>100</v>
      </c>
      <c r="E8" s="10">
        <f t="shared" si="0"/>
        <v>100</v>
      </c>
      <c r="F8" s="10">
        <v>0</v>
      </c>
      <c r="G8" s="10">
        <v>60</v>
      </c>
      <c r="H8" s="10">
        <f t="shared" si="1"/>
        <v>60</v>
      </c>
      <c r="I8" s="10">
        <v>0</v>
      </c>
      <c r="J8" s="10">
        <f t="shared" si="2"/>
        <v>600</v>
      </c>
    </row>
    <row r="9" spans="1:10" s="6" customFormat="1" ht="21" customHeight="1" x14ac:dyDescent="0.45">
      <c r="A9" s="31"/>
      <c r="B9" s="9" t="s">
        <v>12</v>
      </c>
      <c r="C9" s="10">
        <v>300</v>
      </c>
      <c r="D9" s="10">
        <v>0</v>
      </c>
      <c r="E9" s="10">
        <f t="shared" si="0"/>
        <v>300</v>
      </c>
      <c r="F9" s="10">
        <v>810</v>
      </c>
      <c r="G9" s="10">
        <v>0</v>
      </c>
      <c r="H9" s="10">
        <f t="shared" si="1"/>
        <v>810</v>
      </c>
      <c r="I9" s="10">
        <f t="shared" si="2"/>
        <v>2700</v>
      </c>
      <c r="J9" s="10">
        <v>0</v>
      </c>
    </row>
    <row r="10" spans="1:10" s="6" customFormat="1" ht="21" customHeight="1" x14ac:dyDescent="0.45">
      <c r="A10" s="31"/>
      <c r="B10" s="9" t="s">
        <v>13</v>
      </c>
      <c r="C10" s="10">
        <v>0</v>
      </c>
      <c r="D10" s="10">
        <v>10</v>
      </c>
      <c r="E10" s="10">
        <f t="shared" si="0"/>
        <v>10</v>
      </c>
      <c r="F10" s="10">
        <v>0</v>
      </c>
      <c r="G10" s="10">
        <v>4</v>
      </c>
      <c r="H10" s="10">
        <f t="shared" si="1"/>
        <v>4</v>
      </c>
      <c r="I10" s="10">
        <v>0</v>
      </c>
      <c r="J10" s="10">
        <f t="shared" si="2"/>
        <v>400</v>
      </c>
    </row>
    <row r="11" spans="1:10" s="6" customFormat="1" ht="21" customHeight="1" x14ac:dyDescent="0.45">
      <c r="A11" s="31"/>
      <c r="B11" s="9" t="s">
        <v>60</v>
      </c>
      <c r="C11" s="10">
        <v>2950</v>
      </c>
      <c r="D11" s="10">
        <v>0</v>
      </c>
      <c r="E11" s="10">
        <f t="shared" si="0"/>
        <v>2950</v>
      </c>
      <c r="F11" s="10">
        <v>9735</v>
      </c>
      <c r="G11" s="10">
        <v>0</v>
      </c>
      <c r="H11" s="10">
        <f t="shared" si="1"/>
        <v>9735</v>
      </c>
      <c r="I11" s="10">
        <f t="shared" si="2"/>
        <v>3300</v>
      </c>
      <c r="J11" s="10">
        <v>0</v>
      </c>
    </row>
    <row r="12" spans="1:10" s="6" customFormat="1" ht="21" customHeight="1" x14ac:dyDescent="0.45">
      <c r="A12" s="31"/>
      <c r="B12" s="9" t="s">
        <v>14</v>
      </c>
      <c r="C12" s="10">
        <v>2</v>
      </c>
      <c r="D12" s="10">
        <v>0</v>
      </c>
      <c r="E12" s="10">
        <f t="shared" si="0"/>
        <v>2</v>
      </c>
      <c r="F12" s="10">
        <v>4</v>
      </c>
      <c r="G12" s="10">
        <v>0</v>
      </c>
      <c r="H12" s="10">
        <f t="shared" si="1"/>
        <v>4</v>
      </c>
      <c r="I12" s="10">
        <f t="shared" si="2"/>
        <v>2000</v>
      </c>
      <c r="J12" s="10">
        <v>0</v>
      </c>
    </row>
    <row r="13" spans="1:10" s="6" customFormat="1" ht="21" customHeight="1" x14ac:dyDescent="0.45">
      <c r="A13" s="32"/>
      <c r="B13" s="11" t="s">
        <v>15</v>
      </c>
      <c r="C13" s="12">
        <f>SUM(C8:C12)</f>
        <v>3252</v>
      </c>
      <c r="D13" s="12">
        <f>SUM(D8:D12)</f>
        <v>110</v>
      </c>
      <c r="E13" s="12">
        <f>SUM(E8:E12)</f>
        <v>3362</v>
      </c>
      <c r="F13" s="12">
        <f t="shared" ref="F13:H13" si="4">SUM(F8:F12)</f>
        <v>10549</v>
      </c>
      <c r="G13" s="12">
        <f t="shared" si="4"/>
        <v>64</v>
      </c>
      <c r="H13" s="12">
        <f t="shared" si="4"/>
        <v>10613</v>
      </c>
      <c r="I13" s="12">
        <f t="shared" si="2"/>
        <v>3243.8499384993847</v>
      </c>
      <c r="J13" s="12">
        <f t="shared" si="2"/>
        <v>581.81818181818176</v>
      </c>
    </row>
    <row r="14" spans="1:10" s="6" customFormat="1" ht="21" customHeight="1" x14ac:dyDescent="0.45">
      <c r="A14" s="30" t="s">
        <v>36</v>
      </c>
      <c r="B14" s="9" t="s">
        <v>16</v>
      </c>
      <c r="C14" s="10">
        <v>0</v>
      </c>
      <c r="D14" s="10">
        <v>0</v>
      </c>
      <c r="E14" s="10">
        <f t="shared" si="0"/>
        <v>0</v>
      </c>
      <c r="F14" s="10">
        <v>0</v>
      </c>
      <c r="G14" s="10">
        <v>0</v>
      </c>
      <c r="H14" s="10">
        <f t="shared" si="1"/>
        <v>0</v>
      </c>
      <c r="I14" s="10">
        <v>0</v>
      </c>
      <c r="J14" s="10">
        <v>0</v>
      </c>
    </row>
    <row r="15" spans="1:10" s="6" customFormat="1" ht="21" customHeight="1" x14ac:dyDescent="0.45">
      <c r="A15" s="31"/>
      <c r="B15" s="9" t="s">
        <v>17</v>
      </c>
      <c r="C15" s="10">
        <v>75</v>
      </c>
      <c r="D15" s="10">
        <v>0</v>
      </c>
      <c r="E15" s="10">
        <f t="shared" si="0"/>
        <v>75</v>
      </c>
      <c r="F15" s="10">
        <v>90</v>
      </c>
      <c r="G15" s="10">
        <v>0</v>
      </c>
      <c r="H15" s="10">
        <f t="shared" si="1"/>
        <v>90</v>
      </c>
      <c r="I15" s="10">
        <f t="shared" si="2"/>
        <v>1200</v>
      </c>
      <c r="J15" s="10">
        <v>0</v>
      </c>
    </row>
    <row r="16" spans="1:10" s="6" customFormat="1" ht="21" customHeight="1" x14ac:dyDescent="0.45">
      <c r="A16" s="31"/>
      <c r="B16" s="9" t="s">
        <v>18</v>
      </c>
      <c r="C16" s="10">
        <v>85</v>
      </c>
      <c r="D16" s="10">
        <v>0</v>
      </c>
      <c r="E16" s="10">
        <f t="shared" si="0"/>
        <v>85</v>
      </c>
      <c r="F16" s="10">
        <v>110</v>
      </c>
      <c r="G16" s="10">
        <v>0</v>
      </c>
      <c r="H16" s="10">
        <f t="shared" si="1"/>
        <v>110</v>
      </c>
      <c r="I16" s="10">
        <f t="shared" si="2"/>
        <v>1294.1176470588236</v>
      </c>
      <c r="J16" s="10">
        <v>0</v>
      </c>
    </row>
    <row r="17" spans="1:10" s="6" customFormat="1" ht="21" customHeight="1" x14ac:dyDescent="0.45">
      <c r="A17" s="31"/>
      <c r="B17" s="9" t="s">
        <v>41</v>
      </c>
      <c r="C17" s="10">
        <v>0</v>
      </c>
      <c r="D17" s="10">
        <v>1</v>
      </c>
      <c r="E17" s="10">
        <f t="shared" si="0"/>
        <v>1</v>
      </c>
      <c r="F17" s="10">
        <v>0</v>
      </c>
      <c r="G17" s="10">
        <v>0.2</v>
      </c>
      <c r="H17" s="10">
        <f t="shared" si="1"/>
        <v>0.2</v>
      </c>
      <c r="I17" s="10">
        <v>0</v>
      </c>
      <c r="J17" s="10">
        <f>(G17/D17)*1000</f>
        <v>200</v>
      </c>
    </row>
    <row r="18" spans="1:10" s="6" customFormat="1" ht="21" customHeight="1" x14ac:dyDescent="0.45">
      <c r="A18" s="32"/>
      <c r="B18" s="11" t="s">
        <v>19</v>
      </c>
      <c r="C18" s="12">
        <f t="shared" ref="C18:H18" si="5">SUM(C14:C17)</f>
        <v>160</v>
      </c>
      <c r="D18" s="12">
        <f t="shared" si="5"/>
        <v>1</v>
      </c>
      <c r="E18" s="12">
        <f t="shared" si="5"/>
        <v>161</v>
      </c>
      <c r="F18" s="12">
        <f t="shared" si="5"/>
        <v>200</v>
      </c>
      <c r="G18" s="12">
        <f t="shared" si="5"/>
        <v>0.2</v>
      </c>
      <c r="H18" s="12">
        <f t="shared" si="5"/>
        <v>200.2</v>
      </c>
      <c r="I18" s="12">
        <f t="shared" si="2"/>
        <v>1250</v>
      </c>
      <c r="J18" s="12">
        <f>(G18/D18)*1000</f>
        <v>200</v>
      </c>
    </row>
    <row r="19" spans="1:10" s="6" customFormat="1" ht="21" customHeight="1" x14ac:dyDescent="0.45">
      <c r="A19" s="30" t="s">
        <v>37</v>
      </c>
      <c r="B19" s="9" t="s">
        <v>20</v>
      </c>
      <c r="C19" s="10">
        <v>1550</v>
      </c>
      <c r="D19" s="10">
        <v>0</v>
      </c>
      <c r="E19" s="10">
        <f t="shared" si="0"/>
        <v>1550</v>
      </c>
      <c r="F19" s="10">
        <v>52700</v>
      </c>
      <c r="G19" s="10">
        <v>0</v>
      </c>
      <c r="H19" s="10">
        <f t="shared" si="1"/>
        <v>52700</v>
      </c>
      <c r="I19" s="10">
        <f t="shared" si="2"/>
        <v>34000</v>
      </c>
      <c r="J19" s="10">
        <v>0</v>
      </c>
    </row>
    <row r="20" spans="1:10" s="6" customFormat="1" ht="21" customHeight="1" x14ac:dyDescent="0.45">
      <c r="A20" s="31"/>
      <c r="B20" s="9" t="s">
        <v>21</v>
      </c>
      <c r="C20" s="10">
        <v>260</v>
      </c>
      <c r="D20" s="10">
        <v>0</v>
      </c>
      <c r="E20" s="10">
        <f t="shared" si="0"/>
        <v>260</v>
      </c>
      <c r="F20" s="10">
        <v>11500</v>
      </c>
      <c r="G20" s="10">
        <v>0</v>
      </c>
      <c r="H20" s="10">
        <f t="shared" si="1"/>
        <v>11500</v>
      </c>
      <c r="I20" s="10">
        <f t="shared" si="2"/>
        <v>44230.769230769234</v>
      </c>
      <c r="J20" s="10">
        <v>0</v>
      </c>
    </row>
    <row r="21" spans="1:10" s="6" customFormat="1" ht="21" customHeight="1" x14ac:dyDescent="0.45">
      <c r="A21" s="31"/>
      <c r="B21" s="9" t="s">
        <v>22</v>
      </c>
      <c r="C21" s="10">
        <v>2000</v>
      </c>
      <c r="D21" s="10">
        <v>0</v>
      </c>
      <c r="E21" s="10">
        <f t="shared" si="0"/>
        <v>2000</v>
      </c>
      <c r="F21" s="10">
        <v>125000</v>
      </c>
      <c r="G21" s="10">
        <v>0</v>
      </c>
      <c r="H21" s="10">
        <f t="shared" si="1"/>
        <v>125000</v>
      </c>
      <c r="I21" s="10">
        <f t="shared" si="2"/>
        <v>62500</v>
      </c>
      <c r="J21" s="10">
        <v>0</v>
      </c>
    </row>
    <row r="22" spans="1:10" s="6" customFormat="1" ht="21" customHeight="1" x14ac:dyDescent="0.45">
      <c r="A22" s="31"/>
      <c r="B22" s="9" t="s">
        <v>42</v>
      </c>
      <c r="C22" s="10">
        <v>1400</v>
      </c>
      <c r="D22" s="10">
        <v>0</v>
      </c>
      <c r="E22" s="10">
        <f t="shared" si="0"/>
        <v>1400</v>
      </c>
      <c r="F22" s="10">
        <v>56000</v>
      </c>
      <c r="G22" s="10">
        <v>0</v>
      </c>
      <c r="H22" s="10">
        <f t="shared" si="1"/>
        <v>56000</v>
      </c>
      <c r="I22" s="10">
        <f t="shared" si="2"/>
        <v>40000</v>
      </c>
      <c r="J22" s="10">
        <v>0</v>
      </c>
    </row>
    <row r="23" spans="1:10" s="6" customFormat="1" ht="21" customHeight="1" x14ac:dyDescent="0.45">
      <c r="A23" s="31"/>
      <c r="B23" s="9" t="s">
        <v>61</v>
      </c>
      <c r="C23" s="10">
        <v>150</v>
      </c>
      <c r="D23" s="10">
        <v>0</v>
      </c>
      <c r="E23" s="10">
        <f t="shared" si="0"/>
        <v>150</v>
      </c>
      <c r="F23" s="10">
        <v>3900</v>
      </c>
      <c r="G23" s="10">
        <v>0</v>
      </c>
      <c r="H23" s="10">
        <f t="shared" si="1"/>
        <v>3900</v>
      </c>
      <c r="I23" s="10">
        <f t="shared" si="2"/>
        <v>26000</v>
      </c>
      <c r="J23" s="10">
        <v>0</v>
      </c>
    </row>
    <row r="24" spans="1:10" s="6" customFormat="1" ht="21" customHeight="1" x14ac:dyDescent="0.45">
      <c r="A24" s="31"/>
      <c r="B24" s="9" t="s">
        <v>44</v>
      </c>
      <c r="C24" s="10">
        <v>0</v>
      </c>
      <c r="D24" s="10">
        <v>0</v>
      </c>
      <c r="E24" s="10">
        <f t="shared" si="0"/>
        <v>0</v>
      </c>
      <c r="F24" s="10">
        <v>0</v>
      </c>
      <c r="G24" s="10">
        <v>0</v>
      </c>
      <c r="H24" s="10">
        <f t="shared" si="1"/>
        <v>0</v>
      </c>
      <c r="I24" s="10">
        <v>0</v>
      </c>
      <c r="J24" s="10">
        <v>0</v>
      </c>
    </row>
    <row r="25" spans="1:10" s="6" customFormat="1" ht="21" customHeight="1" x14ac:dyDescent="0.45">
      <c r="A25" s="31"/>
      <c r="B25" s="9" t="s">
        <v>62</v>
      </c>
      <c r="C25" s="10">
        <v>280</v>
      </c>
      <c r="D25" s="10">
        <v>0</v>
      </c>
      <c r="E25" s="10">
        <f t="shared" si="0"/>
        <v>280</v>
      </c>
      <c r="F25" s="10">
        <v>9200</v>
      </c>
      <c r="G25" s="10">
        <v>0</v>
      </c>
      <c r="H25" s="10">
        <f t="shared" si="1"/>
        <v>9200</v>
      </c>
      <c r="I25" s="10">
        <f t="shared" si="2"/>
        <v>32857.142857142855</v>
      </c>
      <c r="J25" s="10">
        <v>0</v>
      </c>
    </row>
    <row r="26" spans="1:10" s="6" customFormat="1" ht="21" customHeight="1" x14ac:dyDescent="0.45">
      <c r="A26" s="31"/>
      <c r="B26" s="9" t="s">
        <v>46</v>
      </c>
      <c r="C26" s="10">
        <v>340</v>
      </c>
      <c r="D26" s="10">
        <v>0</v>
      </c>
      <c r="E26" s="10">
        <f t="shared" si="0"/>
        <v>340</v>
      </c>
      <c r="F26" s="10">
        <v>12240</v>
      </c>
      <c r="G26" s="10">
        <v>0</v>
      </c>
      <c r="H26" s="10">
        <f t="shared" si="1"/>
        <v>12240</v>
      </c>
      <c r="I26" s="10">
        <f t="shared" si="2"/>
        <v>36000</v>
      </c>
      <c r="J26" s="10">
        <v>0</v>
      </c>
    </row>
    <row r="27" spans="1:10" s="6" customFormat="1" ht="21" customHeight="1" x14ac:dyDescent="0.45">
      <c r="A27" s="31"/>
      <c r="B27" s="9" t="s">
        <v>47</v>
      </c>
      <c r="C27" s="10">
        <v>850</v>
      </c>
      <c r="D27" s="10">
        <v>0</v>
      </c>
      <c r="E27" s="10">
        <f t="shared" si="0"/>
        <v>850</v>
      </c>
      <c r="F27" s="10">
        <v>7800</v>
      </c>
      <c r="G27" s="10">
        <v>0</v>
      </c>
      <c r="H27" s="10">
        <f t="shared" si="1"/>
        <v>7800</v>
      </c>
      <c r="I27" s="10">
        <f t="shared" si="2"/>
        <v>9176.4705882352937</v>
      </c>
      <c r="J27" s="10">
        <v>0</v>
      </c>
    </row>
    <row r="28" spans="1:10" s="6" customFormat="1" ht="21" customHeight="1" x14ac:dyDescent="0.45">
      <c r="A28" s="31"/>
      <c r="B28" s="9" t="s">
        <v>48</v>
      </c>
      <c r="C28" s="10">
        <v>300</v>
      </c>
      <c r="D28" s="10">
        <v>0</v>
      </c>
      <c r="E28" s="10">
        <f t="shared" si="0"/>
        <v>300</v>
      </c>
      <c r="F28" s="10">
        <v>2500</v>
      </c>
      <c r="G28" s="10">
        <v>0</v>
      </c>
      <c r="H28" s="10">
        <f t="shared" si="1"/>
        <v>2500</v>
      </c>
      <c r="I28" s="10">
        <f t="shared" si="2"/>
        <v>8333.3333333333339</v>
      </c>
      <c r="J28" s="10">
        <v>0</v>
      </c>
    </row>
    <row r="29" spans="1:10" s="6" customFormat="1" ht="21" customHeight="1" x14ac:dyDescent="0.45">
      <c r="A29" s="31"/>
      <c r="B29" s="9" t="s">
        <v>49</v>
      </c>
      <c r="C29" s="10">
        <v>150</v>
      </c>
      <c r="D29" s="10">
        <v>0</v>
      </c>
      <c r="E29" s="10">
        <f t="shared" si="0"/>
        <v>150</v>
      </c>
      <c r="F29" s="10">
        <v>1200</v>
      </c>
      <c r="G29" s="10">
        <v>0</v>
      </c>
      <c r="H29" s="10">
        <f t="shared" si="1"/>
        <v>1200</v>
      </c>
      <c r="I29" s="10">
        <f t="shared" si="2"/>
        <v>8000</v>
      </c>
      <c r="J29" s="10">
        <v>0</v>
      </c>
    </row>
    <row r="30" spans="1:10" s="6" customFormat="1" ht="21" customHeight="1" x14ac:dyDescent="0.45">
      <c r="A30" s="31"/>
      <c r="B30" s="9" t="s">
        <v>63</v>
      </c>
      <c r="C30" s="10">
        <v>30</v>
      </c>
      <c r="D30" s="10">
        <v>0</v>
      </c>
      <c r="E30" s="10">
        <f t="shared" si="0"/>
        <v>30</v>
      </c>
      <c r="F30" s="10">
        <v>150</v>
      </c>
      <c r="G30" s="10">
        <v>0</v>
      </c>
      <c r="H30" s="10">
        <f t="shared" si="1"/>
        <v>150</v>
      </c>
      <c r="I30" s="10">
        <f t="shared" si="2"/>
        <v>5000</v>
      </c>
      <c r="J30" s="10">
        <v>0</v>
      </c>
    </row>
    <row r="31" spans="1:10" s="6" customFormat="1" ht="21" customHeight="1" x14ac:dyDescent="0.45">
      <c r="A31" s="32"/>
      <c r="B31" s="11" t="s">
        <v>23</v>
      </c>
      <c r="C31" s="12">
        <f>SUM(C19:C30)</f>
        <v>7310</v>
      </c>
      <c r="D31" s="12">
        <f t="shared" ref="D31:H31" si="6">SUM(D19:D30)</f>
        <v>0</v>
      </c>
      <c r="E31" s="12">
        <f t="shared" si="6"/>
        <v>7310</v>
      </c>
      <c r="F31" s="12">
        <f t="shared" si="6"/>
        <v>282190</v>
      </c>
      <c r="G31" s="12">
        <f t="shared" si="6"/>
        <v>0</v>
      </c>
      <c r="H31" s="12">
        <f t="shared" si="6"/>
        <v>282190</v>
      </c>
      <c r="I31" s="12">
        <f t="shared" si="2"/>
        <v>38603.283173734613</v>
      </c>
      <c r="J31" s="12">
        <v>0</v>
      </c>
    </row>
    <row r="32" spans="1:10" s="6" customFormat="1" ht="21" customHeight="1" x14ac:dyDescent="0.45">
      <c r="A32" s="30" t="s">
        <v>38</v>
      </c>
      <c r="B32" s="9" t="s">
        <v>24</v>
      </c>
      <c r="C32" s="10">
        <v>80</v>
      </c>
      <c r="D32" s="10">
        <v>0</v>
      </c>
      <c r="E32" s="10">
        <f t="shared" si="0"/>
        <v>80</v>
      </c>
      <c r="F32" s="10">
        <v>2500</v>
      </c>
      <c r="G32" s="10">
        <v>0</v>
      </c>
      <c r="H32" s="10">
        <f t="shared" si="1"/>
        <v>2500</v>
      </c>
      <c r="I32" s="10">
        <f t="shared" si="2"/>
        <v>31250</v>
      </c>
      <c r="J32" s="10">
        <v>0</v>
      </c>
    </row>
    <row r="33" spans="1:10" s="6" customFormat="1" ht="21" customHeight="1" x14ac:dyDescent="0.45">
      <c r="A33" s="31"/>
      <c r="B33" s="9" t="s">
        <v>25</v>
      </c>
      <c r="C33" s="10">
        <v>100</v>
      </c>
      <c r="D33" s="10">
        <v>0</v>
      </c>
      <c r="E33" s="10">
        <f t="shared" si="0"/>
        <v>100</v>
      </c>
      <c r="F33" s="10">
        <v>6200</v>
      </c>
      <c r="G33" s="10">
        <v>0</v>
      </c>
      <c r="H33" s="10">
        <f t="shared" si="1"/>
        <v>6200</v>
      </c>
      <c r="I33" s="10">
        <f t="shared" si="2"/>
        <v>62000</v>
      </c>
      <c r="J33" s="10">
        <v>0</v>
      </c>
    </row>
    <row r="34" spans="1:10" s="6" customFormat="1" ht="21" customHeight="1" x14ac:dyDescent="0.45">
      <c r="A34" s="31"/>
      <c r="B34" s="9" t="s">
        <v>26</v>
      </c>
      <c r="C34" s="10">
        <v>153</v>
      </c>
      <c r="D34" s="10">
        <v>0</v>
      </c>
      <c r="E34" s="10">
        <f t="shared" si="0"/>
        <v>153</v>
      </c>
      <c r="F34" s="10">
        <v>5300</v>
      </c>
      <c r="G34" s="10">
        <v>0</v>
      </c>
      <c r="H34" s="10">
        <f>G34+F34</f>
        <v>5300</v>
      </c>
      <c r="I34" s="10">
        <f t="shared" si="2"/>
        <v>34640.522875816991</v>
      </c>
      <c r="J34" s="10">
        <v>0</v>
      </c>
    </row>
    <row r="35" spans="1:10" s="6" customFormat="1" ht="21" customHeight="1" x14ac:dyDescent="0.45">
      <c r="A35" s="31"/>
      <c r="B35" s="9" t="s">
        <v>50</v>
      </c>
      <c r="C35" s="10">
        <v>1350</v>
      </c>
      <c r="D35" s="10">
        <v>0</v>
      </c>
      <c r="E35" s="10">
        <f t="shared" si="0"/>
        <v>1350</v>
      </c>
      <c r="F35" s="10">
        <v>47300</v>
      </c>
      <c r="G35" s="10">
        <v>0</v>
      </c>
      <c r="H35" s="10">
        <f t="shared" si="1"/>
        <v>47300</v>
      </c>
      <c r="I35" s="10">
        <f t="shared" si="2"/>
        <v>35037.037037037036</v>
      </c>
      <c r="J35" s="10">
        <v>0</v>
      </c>
    </row>
    <row r="36" spans="1:10" s="6" customFormat="1" ht="21" customHeight="1" x14ac:dyDescent="0.45">
      <c r="A36" s="31"/>
      <c r="B36" s="9" t="s">
        <v>51</v>
      </c>
      <c r="C36" s="10">
        <v>85</v>
      </c>
      <c r="D36" s="10">
        <v>0</v>
      </c>
      <c r="E36" s="10">
        <f t="shared" si="0"/>
        <v>85</v>
      </c>
      <c r="F36" s="10">
        <v>3080</v>
      </c>
      <c r="G36" s="10">
        <v>0</v>
      </c>
      <c r="H36" s="10">
        <f t="shared" si="1"/>
        <v>3080</v>
      </c>
      <c r="I36" s="10">
        <f t="shared" si="2"/>
        <v>36235.294117647056</v>
      </c>
      <c r="J36" s="10">
        <v>0</v>
      </c>
    </row>
    <row r="37" spans="1:10" s="6" customFormat="1" ht="21" customHeight="1" x14ac:dyDescent="0.45">
      <c r="A37" s="31"/>
      <c r="B37" s="9" t="s">
        <v>27</v>
      </c>
      <c r="C37" s="10">
        <v>0</v>
      </c>
      <c r="D37" s="10">
        <v>0</v>
      </c>
      <c r="E37" s="10">
        <f t="shared" si="0"/>
        <v>0</v>
      </c>
      <c r="F37" s="10">
        <v>0</v>
      </c>
      <c r="G37" s="10">
        <v>0</v>
      </c>
      <c r="H37" s="10">
        <f t="shared" si="1"/>
        <v>0</v>
      </c>
      <c r="I37" s="10">
        <v>0</v>
      </c>
      <c r="J37" s="10">
        <v>0</v>
      </c>
    </row>
    <row r="38" spans="1:10" s="6" customFormat="1" ht="21" customHeight="1" x14ac:dyDescent="0.45">
      <c r="A38" s="32"/>
      <c r="B38" s="11" t="s">
        <v>28</v>
      </c>
      <c r="C38" s="12">
        <f>SUM(C32:C37)</f>
        <v>1768</v>
      </c>
      <c r="D38" s="12">
        <f t="shared" ref="D38:F38" si="7">SUM(D32:D37)</f>
        <v>0</v>
      </c>
      <c r="E38" s="12">
        <f t="shared" si="7"/>
        <v>1768</v>
      </c>
      <c r="F38" s="12">
        <f t="shared" si="7"/>
        <v>64380</v>
      </c>
      <c r="G38" s="12">
        <f>SUM(G32:G37)</f>
        <v>0</v>
      </c>
      <c r="H38" s="12">
        <f t="shared" ref="H38" si="8">SUM(H32:H37)</f>
        <v>64380</v>
      </c>
      <c r="I38" s="12">
        <f t="shared" si="2"/>
        <v>36414.027149321264</v>
      </c>
      <c r="J38" s="12">
        <v>0</v>
      </c>
    </row>
    <row r="39" spans="1:10" s="6" customFormat="1" ht="21" customHeight="1" x14ac:dyDescent="0.45">
      <c r="A39" s="30" t="s">
        <v>39</v>
      </c>
      <c r="B39" s="9" t="s">
        <v>29</v>
      </c>
      <c r="C39" s="10">
        <v>1050</v>
      </c>
      <c r="D39" s="10">
        <v>60</v>
      </c>
      <c r="E39" s="10">
        <f t="shared" si="0"/>
        <v>1110</v>
      </c>
      <c r="F39" s="10">
        <v>9700</v>
      </c>
      <c r="G39" s="10">
        <v>108</v>
      </c>
      <c r="H39" s="10">
        <f t="shared" si="1"/>
        <v>9808</v>
      </c>
      <c r="I39" s="10">
        <f t="shared" si="2"/>
        <v>9238.0952380952367</v>
      </c>
      <c r="J39" s="10">
        <f>(G39/D39)*1000</f>
        <v>1800</v>
      </c>
    </row>
    <row r="40" spans="1:10" s="6" customFormat="1" ht="21" customHeight="1" x14ac:dyDescent="0.45">
      <c r="A40" s="31"/>
      <c r="B40" s="9" t="s">
        <v>30</v>
      </c>
      <c r="C40" s="10">
        <v>0</v>
      </c>
      <c r="D40" s="10">
        <v>0</v>
      </c>
      <c r="E40" s="10">
        <f t="shared" si="0"/>
        <v>0</v>
      </c>
      <c r="F40" s="10">
        <v>0</v>
      </c>
      <c r="G40" s="10">
        <v>0</v>
      </c>
      <c r="H40" s="10">
        <f t="shared" si="1"/>
        <v>0</v>
      </c>
      <c r="I40" s="10">
        <v>0</v>
      </c>
      <c r="J40" s="10">
        <v>0</v>
      </c>
    </row>
    <row r="41" spans="1:10" s="6" customFormat="1" ht="21" customHeight="1" x14ac:dyDescent="0.45">
      <c r="A41" s="31"/>
      <c r="B41" s="9" t="s">
        <v>52</v>
      </c>
      <c r="C41" s="10">
        <v>0</v>
      </c>
      <c r="D41" s="10">
        <v>0</v>
      </c>
      <c r="E41" s="10">
        <f t="shared" si="0"/>
        <v>0</v>
      </c>
      <c r="F41" s="10">
        <v>0</v>
      </c>
      <c r="G41" s="10">
        <v>0</v>
      </c>
      <c r="H41" s="10">
        <f t="shared" si="1"/>
        <v>0</v>
      </c>
      <c r="I41" s="10">
        <v>0</v>
      </c>
      <c r="J41" s="10">
        <v>0</v>
      </c>
    </row>
    <row r="42" spans="1:10" s="6" customFormat="1" ht="21" customHeight="1" x14ac:dyDescent="0.45">
      <c r="A42" s="31"/>
      <c r="B42" s="9" t="s">
        <v>53</v>
      </c>
      <c r="C42" s="10">
        <v>0</v>
      </c>
      <c r="D42" s="10">
        <v>0</v>
      </c>
      <c r="E42" s="10">
        <f t="shared" si="0"/>
        <v>0</v>
      </c>
      <c r="F42" s="10">
        <v>0</v>
      </c>
      <c r="G42" s="10">
        <v>0</v>
      </c>
      <c r="H42" s="10">
        <f t="shared" si="1"/>
        <v>0</v>
      </c>
      <c r="I42" s="10">
        <v>0</v>
      </c>
      <c r="J42" s="10">
        <v>0</v>
      </c>
    </row>
    <row r="43" spans="1:10" s="6" customFormat="1" ht="21" customHeight="1" x14ac:dyDescent="0.45">
      <c r="A43" s="31"/>
      <c r="B43" s="9" t="s">
        <v>54</v>
      </c>
      <c r="C43" s="10">
        <v>0</v>
      </c>
      <c r="D43" s="10">
        <v>0</v>
      </c>
      <c r="E43" s="10">
        <f t="shared" si="0"/>
        <v>0</v>
      </c>
      <c r="F43" s="10">
        <v>0</v>
      </c>
      <c r="G43" s="10">
        <v>0</v>
      </c>
      <c r="H43" s="10">
        <f t="shared" si="1"/>
        <v>0</v>
      </c>
      <c r="I43" s="10">
        <v>0</v>
      </c>
      <c r="J43" s="10">
        <v>0</v>
      </c>
    </row>
    <row r="44" spans="1:10" s="6" customFormat="1" ht="21" customHeight="1" x14ac:dyDescent="0.45">
      <c r="A44" s="31"/>
      <c r="B44" s="9" t="s">
        <v>55</v>
      </c>
      <c r="C44" s="10">
        <v>100</v>
      </c>
      <c r="D44" s="10">
        <v>0</v>
      </c>
      <c r="E44" s="10">
        <f t="shared" si="0"/>
        <v>100</v>
      </c>
      <c r="F44" s="10">
        <v>250</v>
      </c>
      <c r="G44" s="10">
        <v>0</v>
      </c>
      <c r="H44" s="10">
        <f t="shared" si="1"/>
        <v>250</v>
      </c>
      <c r="I44" s="10">
        <f t="shared" si="2"/>
        <v>2500</v>
      </c>
      <c r="J44" s="10">
        <v>0</v>
      </c>
    </row>
    <row r="45" spans="1:10" s="6" customFormat="1" ht="21" customHeight="1" x14ac:dyDescent="0.45">
      <c r="A45" s="31"/>
      <c r="B45" s="9" t="s">
        <v>56</v>
      </c>
      <c r="C45" s="10">
        <v>0</v>
      </c>
      <c r="D45" s="10">
        <v>0</v>
      </c>
      <c r="E45" s="10">
        <f t="shared" si="0"/>
        <v>0</v>
      </c>
      <c r="F45" s="10">
        <v>0</v>
      </c>
      <c r="G45" s="10">
        <v>0</v>
      </c>
      <c r="H45" s="10">
        <f t="shared" si="1"/>
        <v>0</v>
      </c>
      <c r="I45" s="10">
        <v>0</v>
      </c>
      <c r="J45" s="10">
        <v>0</v>
      </c>
    </row>
    <row r="46" spans="1:10" s="6" customFormat="1" ht="21" customHeight="1" x14ac:dyDescent="0.45">
      <c r="A46" s="31"/>
      <c r="B46" s="9" t="s">
        <v>31</v>
      </c>
      <c r="C46" s="10">
        <v>0</v>
      </c>
      <c r="D46" s="10">
        <v>0</v>
      </c>
      <c r="E46" s="10">
        <f t="shared" si="0"/>
        <v>0</v>
      </c>
      <c r="F46" s="10">
        <v>0</v>
      </c>
      <c r="G46" s="10">
        <v>0</v>
      </c>
      <c r="H46" s="10">
        <f t="shared" si="1"/>
        <v>0</v>
      </c>
      <c r="I46" s="10">
        <v>0</v>
      </c>
      <c r="J46" s="10">
        <v>0</v>
      </c>
    </row>
    <row r="47" spans="1:10" s="6" customFormat="1" ht="21" customHeight="1" x14ac:dyDescent="0.45">
      <c r="A47" s="32"/>
      <c r="B47" s="11" t="s">
        <v>32</v>
      </c>
      <c r="C47" s="12">
        <f>SUM(C39:C46)</f>
        <v>1150</v>
      </c>
      <c r="D47" s="12">
        <f t="shared" ref="D47:H47" si="9">SUM(D39:D46)</f>
        <v>60</v>
      </c>
      <c r="E47" s="12">
        <f t="shared" si="9"/>
        <v>1210</v>
      </c>
      <c r="F47" s="12">
        <f t="shared" si="9"/>
        <v>9950</v>
      </c>
      <c r="G47" s="12">
        <f t="shared" si="9"/>
        <v>108</v>
      </c>
      <c r="H47" s="12">
        <f t="shared" si="9"/>
        <v>10058</v>
      </c>
      <c r="I47" s="12">
        <f t="shared" si="2"/>
        <v>8652.173913043478</v>
      </c>
      <c r="J47" s="12">
        <f>(G47/D47)*1000</f>
        <v>1800</v>
      </c>
    </row>
    <row r="48" spans="1:10" s="6" customFormat="1" ht="21" customHeight="1" x14ac:dyDescent="0.45">
      <c r="A48" s="13"/>
      <c r="B48" s="11" t="s">
        <v>64</v>
      </c>
      <c r="C48" s="12">
        <v>200</v>
      </c>
      <c r="D48" s="12">
        <v>0</v>
      </c>
      <c r="E48" s="12">
        <f>C48+D48</f>
        <v>200</v>
      </c>
      <c r="F48" s="12">
        <v>600</v>
      </c>
      <c r="G48" s="12">
        <v>0</v>
      </c>
      <c r="H48" s="12">
        <f>F48+G48</f>
        <v>600</v>
      </c>
      <c r="I48" s="12">
        <f t="shared" si="2"/>
        <v>3000</v>
      </c>
      <c r="J48" s="12">
        <v>0</v>
      </c>
    </row>
    <row r="49" spans="1:10" s="5" customFormat="1" ht="21" customHeight="1" x14ac:dyDescent="0.5">
      <c r="A49" s="33" t="s">
        <v>33</v>
      </c>
      <c r="B49" s="34"/>
      <c r="C49" s="14">
        <f t="shared" ref="C49:H49" si="10">SUM(C7+C13+C18+C31+C38+C47+C48)</f>
        <v>14912</v>
      </c>
      <c r="D49" s="14">
        <f t="shared" si="10"/>
        <v>521</v>
      </c>
      <c r="E49" s="14">
        <f t="shared" si="10"/>
        <v>15433</v>
      </c>
      <c r="F49" s="14">
        <f t="shared" si="10"/>
        <v>372021</v>
      </c>
      <c r="G49" s="14">
        <f t="shared" si="10"/>
        <v>416.2</v>
      </c>
      <c r="H49" s="14">
        <f t="shared" si="10"/>
        <v>372437.2</v>
      </c>
      <c r="I49" s="14">
        <f t="shared" si="2"/>
        <v>24947.760193133046</v>
      </c>
      <c r="J49" s="14">
        <f t="shared" si="2"/>
        <v>798.84836852207286</v>
      </c>
    </row>
    <row r="51" spans="1:10" ht="22.5" customHeight="1" x14ac:dyDescent="0.7">
      <c r="B51" s="20"/>
      <c r="C51" s="20"/>
      <c r="D51" s="3"/>
      <c r="E51" s="20"/>
      <c r="F51" s="20"/>
      <c r="G51" s="3"/>
      <c r="H51" s="20"/>
      <c r="I51" s="20"/>
      <c r="J51" s="1"/>
    </row>
    <row r="52" spans="1:10" ht="18.75" customHeight="1" x14ac:dyDescent="0.7">
      <c r="B52" s="20"/>
      <c r="C52" s="20"/>
      <c r="D52" s="3"/>
      <c r="E52" s="20"/>
      <c r="F52" s="20"/>
      <c r="G52" s="3"/>
      <c r="H52" s="20"/>
      <c r="I52" s="20"/>
      <c r="J52" s="1"/>
    </row>
    <row r="53" spans="1:10" ht="25.5" x14ac:dyDescent="0.7">
      <c r="B53" s="21"/>
      <c r="C53" s="21"/>
      <c r="D53" s="4"/>
      <c r="E53" s="20"/>
      <c r="F53" s="20"/>
      <c r="G53" s="3"/>
      <c r="H53" s="21"/>
      <c r="I53" s="21"/>
      <c r="J53" s="2"/>
    </row>
    <row r="55" spans="1:10" ht="25.5" x14ac:dyDescent="0.7">
      <c r="F55" s="19"/>
      <c r="G55" s="19"/>
    </row>
    <row r="56" spans="1:10" ht="25.5" x14ac:dyDescent="0.7">
      <c r="F56" s="19"/>
      <c r="G56" s="19"/>
    </row>
    <row r="57" spans="1:10" ht="25.5" x14ac:dyDescent="0.7">
      <c r="F57" s="19"/>
      <c r="G57" s="19"/>
    </row>
  </sheetData>
  <mergeCells count="24">
    <mergeCell ref="F57:G57"/>
    <mergeCell ref="B51:C51"/>
    <mergeCell ref="E51:F51"/>
    <mergeCell ref="H51:I51"/>
    <mergeCell ref="B52:C52"/>
    <mergeCell ref="E52:F52"/>
    <mergeCell ref="H52:I52"/>
    <mergeCell ref="B53:C53"/>
    <mergeCell ref="E53:F53"/>
    <mergeCell ref="H53:I53"/>
    <mergeCell ref="F55:G55"/>
    <mergeCell ref="F56:G56"/>
    <mergeCell ref="A49:B49"/>
    <mergeCell ref="A1:J1"/>
    <mergeCell ref="A2:B3"/>
    <mergeCell ref="C2:E2"/>
    <mergeCell ref="F2:H2"/>
    <mergeCell ref="I2:J2"/>
    <mergeCell ref="A4:A7"/>
    <mergeCell ref="A8:A13"/>
    <mergeCell ref="A14:A18"/>
    <mergeCell ref="A19:A31"/>
    <mergeCell ref="A32:A38"/>
    <mergeCell ref="A39:A47"/>
  </mergeCells>
  <printOptions horizontalCentered="1" verticalCentered="1"/>
  <pageMargins left="0.196850393700787" right="0.39370078740157499" top="0.39370078740157499" bottom="0.39370078740157499" header="0.31496062992126" footer="0.31496062992126"/>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rightToLeft="1" topLeftCell="A19" zoomScale="70" zoomScaleNormal="70" workbookViewId="0">
      <selection activeCell="N6" sqref="N6"/>
    </sheetView>
  </sheetViews>
  <sheetFormatPr defaultRowHeight="15" x14ac:dyDescent="0.25"/>
  <cols>
    <col min="2" max="2" width="17.140625" customWidth="1"/>
    <col min="3" max="10" width="11" customWidth="1"/>
  </cols>
  <sheetData>
    <row r="1" spans="1:10" s="7" customFormat="1" ht="31.5" customHeight="1" x14ac:dyDescent="0.55000000000000004">
      <c r="A1" s="22" t="s">
        <v>70</v>
      </c>
      <c r="B1" s="22"/>
      <c r="C1" s="22"/>
      <c r="D1" s="22"/>
      <c r="E1" s="22"/>
      <c r="F1" s="22"/>
      <c r="G1" s="22"/>
      <c r="H1" s="22"/>
      <c r="I1" s="22"/>
      <c r="J1" s="22"/>
    </row>
    <row r="2" spans="1:10" s="5" customFormat="1" ht="21" customHeight="1" x14ac:dyDescent="0.5">
      <c r="A2" s="23" t="s">
        <v>0</v>
      </c>
      <c r="B2" s="24"/>
      <c r="C2" s="27" t="s">
        <v>57</v>
      </c>
      <c r="D2" s="28"/>
      <c r="E2" s="29"/>
      <c r="F2" s="27" t="s">
        <v>58</v>
      </c>
      <c r="G2" s="28"/>
      <c r="H2" s="29"/>
      <c r="I2" s="27" t="s">
        <v>59</v>
      </c>
      <c r="J2" s="29"/>
    </row>
    <row r="3" spans="1:10" s="5" customFormat="1" ht="21" customHeight="1" x14ac:dyDescent="0.5">
      <c r="A3" s="25"/>
      <c r="B3" s="26"/>
      <c r="C3" s="8" t="s">
        <v>4</v>
      </c>
      <c r="D3" s="8" t="s">
        <v>5</v>
      </c>
      <c r="E3" s="8" t="s">
        <v>6</v>
      </c>
      <c r="F3" s="8" t="s">
        <v>4</v>
      </c>
      <c r="G3" s="8" t="s">
        <v>5</v>
      </c>
      <c r="H3" s="8" t="s">
        <v>6</v>
      </c>
      <c r="I3" s="8" t="s">
        <v>4</v>
      </c>
      <c r="J3" s="8" t="s">
        <v>5</v>
      </c>
    </row>
    <row r="4" spans="1:10" s="6" customFormat="1" ht="21" customHeight="1" x14ac:dyDescent="0.45">
      <c r="A4" s="30" t="s">
        <v>34</v>
      </c>
      <c r="B4" s="9" t="s">
        <v>7</v>
      </c>
      <c r="C4" s="10">
        <v>1800</v>
      </c>
      <c r="D4" s="10">
        <v>27000</v>
      </c>
      <c r="E4" s="10">
        <f>SUM(C4:D4)</f>
        <v>28800</v>
      </c>
      <c r="F4" s="10">
        <v>7560</v>
      </c>
      <c r="G4" s="10">
        <v>19710</v>
      </c>
      <c r="H4" s="10">
        <f>SUM(F4:G4)</f>
        <v>27270</v>
      </c>
      <c r="I4" s="10">
        <f>(F4/C4)*1000</f>
        <v>4200</v>
      </c>
      <c r="J4" s="10">
        <f>(G4/D4)*1000</f>
        <v>730</v>
      </c>
    </row>
    <row r="5" spans="1:10" s="6" customFormat="1" ht="21" customHeight="1" x14ac:dyDescent="0.45">
      <c r="A5" s="31"/>
      <c r="B5" s="9" t="s">
        <v>8</v>
      </c>
      <c r="C5" s="10">
        <v>850</v>
      </c>
      <c r="D5" s="10">
        <v>5000</v>
      </c>
      <c r="E5" s="10">
        <f>SUM(C5:D5)</f>
        <v>5850</v>
      </c>
      <c r="F5" s="10">
        <v>3315</v>
      </c>
      <c r="G5" s="10">
        <v>3097.5</v>
      </c>
      <c r="H5" s="10">
        <f>SUM(F5:G5)</f>
        <v>6412.5</v>
      </c>
      <c r="I5" s="10">
        <f t="shared" ref="I5:J49" si="0">(F5/C5)*1000</f>
        <v>3900</v>
      </c>
      <c r="J5" s="10">
        <f t="shared" si="0"/>
        <v>619.5</v>
      </c>
    </row>
    <row r="6" spans="1:10" s="6" customFormat="1" ht="21" customHeight="1" x14ac:dyDescent="0.45">
      <c r="A6" s="31"/>
      <c r="B6" s="9" t="s">
        <v>9</v>
      </c>
      <c r="C6" s="10">
        <v>0</v>
      </c>
      <c r="D6" s="10">
        <v>0</v>
      </c>
      <c r="E6" s="10">
        <v>0</v>
      </c>
      <c r="F6" s="10">
        <v>0</v>
      </c>
      <c r="G6" s="10">
        <v>0</v>
      </c>
      <c r="H6" s="10">
        <v>0</v>
      </c>
      <c r="I6" s="10">
        <v>0</v>
      </c>
      <c r="J6" s="10">
        <v>0</v>
      </c>
    </row>
    <row r="7" spans="1:10" s="6" customFormat="1" ht="21" customHeight="1" x14ac:dyDescent="0.45">
      <c r="A7" s="32"/>
      <c r="B7" s="11" t="s">
        <v>10</v>
      </c>
      <c r="C7" s="12">
        <f>SUM(C4:C6)</f>
        <v>2650</v>
      </c>
      <c r="D7" s="12">
        <f t="shared" ref="D7:H7" si="1">SUM(D4:D6)</f>
        <v>32000</v>
      </c>
      <c r="E7" s="12">
        <f t="shared" si="1"/>
        <v>34650</v>
      </c>
      <c r="F7" s="12">
        <f t="shared" si="1"/>
        <v>10875</v>
      </c>
      <c r="G7" s="12">
        <f t="shared" si="1"/>
        <v>22807.5</v>
      </c>
      <c r="H7" s="12">
        <f t="shared" si="1"/>
        <v>33682.5</v>
      </c>
      <c r="I7" s="12">
        <f t="shared" si="0"/>
        <v>4103.7735849056598</v>
      </c>
      <c r="J7" s="12">
        <f t="shared" si="0"/>
        <v>712.734375</v>
      </c>
    </row>
    <row r="8" spans="1:10" s="6" customFormat="1" ht="21" customHeight="1" x14ac:dyDescent="0.45">
      <c r="A8" s="30" t="s">
        <v>35</v>
      </c>
      <c r="B8" s="9" t="s">
        <v>11</v>
      </c>
      <c r="C8" s="10">
        <v>0</v>
      </c>
      <c r="D8" s="10">
        <v>1400</v>
      </c>
      <c r="E8" s="10">
        <f>SUM(C8:D8)</f>
        <v>1400</v>
      </c>
      <c r="F8" s="10">
        <v>0</v>
      </c>
      <c r="G8" s="10">
        <v>420</v>
      </c>
      <c r="H8" s="10">
        <f>SUM(F8:G8)</f>
        <v>420</v>
      </c>
      <c r="I8" s="10">
        <v>0</v>
      </c>
      <c r="J8" s="10">
        <f t="shared" si="0"/>
        <v>300</v>
      </c>
    </row>
    <row r="9" spans="1:10" s="6" customFormat="1" ht="21" customHeight="1" x14ac:dyDescent="0.45">
      <c r="A9" s="31"/>
      <c r="B9" s="9" t="s">
        <v>12</v>
      </c>
      <c r="C9" s="10">
        <v>5200</v>
      </c>
      <c r="D9" s="10">
        <v>0</v>
      </c>
      <c r="E9" s="10">
        <f t="shared" ref="E9:E12" si="2">SUM(C9:D9)</f>
        <v>5200</v>
      </c>
      <c r="F9" s="10">
        <v>15600</v>
      </c>
      <c r="G9" s="10">
        <v>0</v>
      </c>
      <c r="H9" s="10">
        <f t="shared" ref="H9:H12" si="3">SUM(F9:G9)</f>
        <v>15600</v>
      </c>
      <c r="I9" s="10">
        <f t="shared" si="0"/>
        <v>3000</v>
      </c>
      <c r="J9" s="10">
        <v>0</v>
      </c>
    </row>
    <row r="10" spans="1:10" s="6" customFormat="1" ht="21" customHeight="1" x14ac:dyDescent="0.45">
      <c r="A10" s="31"/>
      <c r="B10" s="9" t="s">
        <v>13</v>
      </c>
      <c r="C10" s="10">
        <v>0</v>
      </c>
      <c r="D10" s="10">
        <v>1200</v>
      </c>
      <c r="E10" s="10">
        <f t="shared" si="2"/>
        <v>1200</v>
      </c>
      <c r="F10" s="10">
        <v>0</v>
      </c>
      <c r="G10" s="10">
        <v>420</v>
      </c>
      <c r="H10" s="10">
        <f t="shared" si="3"/>
        <v>420</v>
      </c>
      <c r="I10" s="10">
        <v>0</v>
      </c>
      <c r="J10" s="10">
        <f t="shared" si="0"/>
        <v>350</v>
      </c>
    </row>
    <row r="11" spans="1:10" s="6" customFormat="1" ht="21" customHeight="1" x14ac:dyDescent="0.45">
      <c r="A11" s="31"/>
      <c r="B11" s="9" t="s">
        <v>60</v>
      </c>
      <c r="C11" s="10">
        <v>0</v>
      </c>
      <c r="D11" s="10">
        <v>0</v>
      </c>
      <c r="E11" s="10">
        <f t="shared" si="2"/>
        <v>0</v>
      </c>
      <c r="F11" s="10">
        <v>0</v>
      </c>
      <c r="G11" s="10">
        <v>0</v>
      </c>
      <c r="H11" s="10">
        <f t="shared" si="3"/>
        <v>0</v>
      </c>
      <c r="I11" s="10">
        <v>0</v>
      </c>
      <c r="J11" s="10">
        <v>0</v>
      </c>
    </row>
    <row r="12" spans="1:10" s="6" customFormat="1" ht="21" customHeight="1" x14ac:dyDescent="0.45">
      <c r="A12" s="31"/>
      <c r="B12" s="9" t="s">
        <v>14</v>
      </c>
      <c r="C12" s="10">
        <v>0</v>
      </c>
      <c r="D12" s="10">
        <v>0</v>
      </c>
      <c r="E12" s="10">
        <f t="shared" si="2"/>
        <v>0</v>
      </c>
      <c r="F12" s="10">
        <v>0</v>
      </c>
      <c r="G12" s="10">
        <v>0</v>
      </c>
      <c r="H12" s="10">
        <f t="shared" si="3"/>
        <v>0</v>
      </c>
      <c r="I12" s="10">
        <v>0</v>
      </c>
      <c r="J12" s="10">
        <v>0</v>
      </c>
    </row>
    <row r="13" spans="1:10" s="6" customFormat="1" ht="21" customHeight="1" x14ac:dyDescent="0.45">
      <c r="A13" s="32"/>
      <c r="B13" s="11" t="s">
        <v>15</v>
      </c>
      <c r="C13" s="12">
        <f>SUM(C8:C12)</f>
        <v>5200</v>
      </c>
      <c r="D13" s="12">
        <f t="shared" ref="D13:H13" si="4">SUM(D8:D12)</f>
        <v>2600</v>
      </c>
      <c r="E13" s="12">
        <f t="shared" si="4"/>
        <v>7800</v>
      </c>
      <c r="F13" s="12">
        <f t="shared" si="4"/>
        <v>15600</v>
      </c>
      <c r="G13" s="12">
        <f t="shared" si="4"/>
        <v>840</v>
      </c>
      <c r="H13" s="12">
        <f t="shared" si="4"/>
        <v>16440</v>
      </c>
      <c r="I13" s="12">
        <f t="shared" si="0"/>
        <v>3000</v>
      </c>
      <c r="J13" s="12">
        <f t="shared" si="0"/>
        <v>323.07692307692309</v>
      </c>
    </row>
    <row r="14" spans="1:10" s="6" customFormat="1" ht="21" customHeight="1" x14ac:dyDescent="0.45">
      <c r="A14" s="30" t="s">
        <v>36</v>
      </c>
      <c r="B14" s="9" t="s">
        <v>16</v>
      </c>
      <c r="C14" s="10">
        <v>0</v>
      </c>
      <c r="D14" s="10">
        <v>0</v>
      </c>
      <c r="E14" s="10">
        <f>SUM(C14:D14)</f>
        <v>0</v>
      </c>
      <c r="F14" s="10">
        <v>0</v>
      </c>
      <c r="G14" s="10">
        <v>0</v>
      </c>
      <c r="H14" s="10">
        <f>SUM(F14:G14)</f>
        <v>0</v>
      </c>
      <c r="I14" s="10">
        <v>0</v>
      </c>
      <c r="J14" s="10">
        <v>0</v>
      </c>
    </row>
    <row r="15" spans="1:10" s="6" customFormat="1" ht="21" customHeight="1" x14ac:dyDescent="0.45">
      <c r="A15" s="31"/>
      <c r="B15" s="9" t="s">
        <v>17</v>
      </c>
      <c r="C15" s="10">
        <v>0</v>
      </c>
      <c r="D15" s="10">
        <v>0</v>
      </c>
      <c r="E15" s="10">
        <f t="shared" ref="E15:E17" si="5">SUM(C15:D15)</f>
        <v>0</v>
      </c>
      <c r="F15" s="10">
        <v>0</v>
      </c>
      <c r="G15" s="10">
        <v>0</v>
      </c>
      <c r="H15" s="10">
        <f t="shared" ref="H15:H17" si="6">SUM(F15:G15)</f>
        <v>0</v>
      </c>
      <c r="I15" s="10">
        <v>0</v>
      </c>
      <c r="J15" s="10">
        <v>0</v>
      </c>
    </row>
    <row r="16" spans="1:10" s="6" customFormat="1" ht="21" customHeight="1" x14ac:dyDescent="0.45">
      <c r="A16" s="31"/>
      <c r="B16" s="9" t="s">
        <v>18</v>
      </c>
      <c r="C16" s="10">
        <v>15</v>
      </c>
      <c r="D16" s="10">
        <v>0</v>
      </c>
      <c r="E16" s="10">
        <f t="shared" si="5"/>
        <v>15</v>
      </c>
      <c r="F16" s="10">
        <v>30</v>
      </c>
      <c r="G16" s="10">
        <v>0</v>
      </c>
      <c r="H16" s="10">
        <f t="shared" si="6"/>
        <v>30</v>
      </c>
      <c r="I16" s="10">
        <f t="shared" si="0"/>
        <v>2000</v>
      </c>
      <c r="J16" s="10">
        <v>0</v>
      </c>
    </row>
    <row r="17" spans="1:10" s="6" customFormat="1" ht="21" customHeight="1" x14ac:dyDescent="0.45">
      <c r="A17" s="31"/>
      <c r="B17" s="9" t="s">
        <v>41</v>
      </c>
      <c r="C17" s="10">
        <v>0</v>
      </c>
      <c r="D17" s="10">
        <v>70</v>
      </c>
      <c r="E17" s="10">
        <f t="shared" si="5"/>
        <v>70</v>
      </c>
      <c r="F17" s="10">
        <v>0</v>
      </c>
      <c r="G17" s="10">
        <v>24.5</v>
      </c>
      <c r="H17" s="10">
        <f t="shared" si="6"/>
        <v>24.5</v>
      </c>
      <c r="I17" s="10">
        <v>0</v>
      </c>
      <c r="J17" s="10">
        <f t="shared" si="0"/>
        <v>350</v>
      </c>
    </row>
    <row r="18" spans="1:10" s="6" customFormat="1" ht="21" customHeight="1" x14ac:dyDescent="0.45">
      <c r="A18" s="32"/>
      <c r="B18" s="11" t="s">
        <v>19</v>
      </c>
      <c r="C18" s="12">
        <f>SUM(C14:C17)</f>
        <v>15</v>
      </c>
      <c r="D18" s="12">
        <f t="shared" ref="D18:H18" si="7">SUM(D14:D17)</f>
        <v>70</v>
      </c>
      <c r="E18" s="12">
        <f t="shared" si="7"/>
        <v>85</v>
      </c>
      <c r="F18" s="12">
        <f t="shared" si="7"/>
        <v>30</v>
      </c>
      <c r="G18" s="12">
        <f t="shared" si="7"/>
        <v>24.5</v>
      </c>
      <c r="H18" s="12">
        <f t="shared" si="7"/>
        <v>54.5</v>
      </c>
      <c r="I18" s="12">
        <f t="shared" si="0"/>
        <v>2000</v>
      </c>
      <c r="J18" s="12">
        <f t="shared" si="0"/>
        <v>350</v>
      </c>
    </row>
    <row r="19" spans="1:10" s="6" customFormat="1" ht="21" customHeight="1" x14ac:dyDescent="0.45">
      <c r="A19" s="30" t="s">
        <v>37</v>
      </c>
      <c r="B19" s="9" t="s">
        <v>20</v>
      </c>
      <c r="C19" s="10">
        <v>130</v>
      </c>
      <c r="D19" s="10">
        <v>0</v>
      </c>
      <c r="E19" s="10">
        <f>C19+D19</f>
        <v>130</v>
      </c>
      <c r="F19" s="10">
        <v>5330</v>
      </c>
      <c r="G19" s="10">
        <v>0</v>
      </c>
      <c r="H19" s="10">
        <f>F19+G19</f>
        <v>5330</v>
      </c>
      <c r="I19" s="10">
        <f t="shared" si="0"/>
        <v>41000</v>
      </c>
      <c r="J19" s="10">
        <v>0</v>
      </c>
    </row>
    <row r="20" spans="1:10" s="6" customFormat="1" ht="21" customHeight="1" x14ac:dyDescent="0.45">
      <c r="A20" s="31"/>
      <c r="B20" s="9" t="s">
        <v>21</v>
      </c>
      <c r="C20" s="10">
        <v>120</v>
      </c>
      <c r="D20" s="10">
        <v>0</v>
      </c>
      <c r="E20" s="10">
        <f t="shared" ref="E20:E30" si="8">C20+D20</f>
        <v>120</v>
      </c>
      <c r="F20" s="10">
        <v>6250</v>
      </c>
      <c r="G20" s="10">
        <v>0</v>
      </c>
      <c r="H20" s="10">
        <f t="shared" ref="H20:H30" si="9">F20+G20</f>
        <v>6250</v>
      </c>
      <c r="I20" s="10">
        <f t="shared" si="0"/>
        <v>52083.333333333336</v>
      </c>
      <c r="J20" s="10">
        <v>0</v>
      </c>
    </row>
    <row r="21" spans="1:10" s="6" customFormat="1" ht="21" customHeight="1" x14ac:dyDescent="0.45">
      <c r="A21" s="31"/>
      <c r="B21" s="9" t="s">
        <v>22</v>
      </c>
      <c r="C21" s="10">
        <v>400</v>
      </c>
      <c r="D21" s="10">
        <v>0</v>
      </c>
      <c r="E21" s="10">
        <f t="shared" si="8"/>
        <v>400</v>
      </c>
      <c r="F21" s="10">
        <v>24000</v>
      </c>
      <c r="G21" s="10">
        <v>0</v>
      </c>
      <c r="H21" s="10">
        <f t="shared" si="9"/>
        <v>24000</v>
      </c>
      <c r="I21" s="10">
        <f t="shared" si="0"/>
        <v>60000</v>
      </c>
      <c r="J21" s="10">
        <v>0</v>
      </c>
    </row>
    <row r="22" spans="1:10" s="6" customFormat="1" ht="21" customHeight="1" x14ac:dyDescent="0.45">
      <c r="A22" s="31"/>
      <c r="B22" s="9" t="s">
        <v>42</v>
      </c>
      <c r="C22" s="10">
        <v>0</v>
      </c>
      <c r="D22" s="10">
        <v>0</v>
      </c>
      <c r="E22" s="10">
        <f t="shared" si="8"/>
        <v>0</v>
      </c>
      <c r="F22" s="10">
        <v>0</v>
      </c>
      <c r="G22" s="10">
        <v>0</v>
      </c>
      <c r="H22" s="10">
        <f t="shared" si="9"/>
        <v>0</v>
      </c>
      <c r="I22" s="10">
        <v>0</v>
      </c>
      <c r="J22" s="10">
        <f>(U6)</f>
        <v>0</v>
      </c>
    </row>
    <row r="23" spans="1:10" s="6" customFormat="1" ht="21" customHeight="1" x14ac:dyDescent="0.45">
      <c r="A23" s="31"/>
      <c r="B23" s="9" t="s">
        <v>61</v>
      </c>
      <c r="C23" s="10">
        <v>10</v>
      </c>
      <c r="D23" s="10">
        <v>0</v>
      </c>
      <c r="E23" s="10">
        <f t="shared" si="8"/>
        <v>10</v>
      </c>
      <c r="F23" s="10">
        <v>320</v>
      </c>
      <c r="G23" s="10">
        <v>0</v>
      </c>
      <c r="H23" s="10">
        <f t="shared" si="9"/>
        <v>320</v>
      </c>
      <c r="I23" s="10">
        <f t="shared" si="0"/>
        <v>32000</v>
      </c>
      <c r="J23" s="10">
        <v>0</v>
      </c>
    </row>
    <row r="24" spans="1:10" s="6" customFormat="1" ht="21" customHeight="1" x14ac:dyDescent="0.45">
      <c r="A24" s="31"/>
      <c r="B24" s="9" t="s">
        <v>44</v>
      </c>
      <c r="C24" s="10">
        <v>12</v>
      </c>
      <c r="D24" s="10">
        <v>0</v>
      </c>
      <c r="E24" s="10">
        <f t="shared" si="8"/>
        <v>12</v>
      </c>
      <c r="F24" s="10">
        <v>530</v>
      </c>
      <c r="G24" s="10">
        <v>0</v>
      </c>
      <c r="H24" s="10">
        <f t="shared" si="9"/>
        <v>530</v>
      </c>
      <c r="I24" s="10">
        <f t="shared" si="0"/>
        <v>44166.666666666664</v>
      </c>
      <c r="J24" s="10">
        <v>0</v>
      </c>
    </row>
    <row r="25" spans="1:10" s="6" customFormat="1" ht="21" customHeight="1" x14ac:dyDescent="0.45">
      <c r="A25" s="31"/>
      <c r="B25" s="9" t="s">
        <v>62</v>
      </c>
      <c r="C25" s="10">
        <v>5</v>
      </c>
      <c r="D25" s="10">
        <v>0</v>
      </c>
      <c r="E25" s="10">
        <f t="shared" si="8"/>
        <v>5</v>
      </c>
      <c r="F25" s="10">
        <v>160</v>
      </c>
      <c r="G25" s="10">
        <v>0</v>
      </c>
      <c r="H25" s="10">
        <f t="shared" si="9"/>
        <v>160</v>
      </c>
      <c r="I25" s="10">
        <f t="shared" si="0"/>
        <v>32000</v>
      </c>
      <c r="J25" s="10">
        <v>0</v>
      </c>
    </row>
    <row r="26" spans="1:10" s="6" customFormat="1" ht="21" customHeight="1" x14ac:dyDescent="0.45">
      <c r="A26" s="31"/>
      <c r="B26" s="9" t="s">
        <v>46</v>
      </c>
      <c r="C26" s="10">
        <v>0</v>
      </c>
      <c r="D26" s="10">
        <v>0</v>
      </c>
      <c r="E26" s="10">
        <f t="shared" si="8"/>
        <v>0</v>
      </c>
      <c r="F26" s="10">
        <v>0</v>
      </c>
      <c r="G26" s="10">
        <v>0</v>
      </c>
      <c r="H26" s="10">
        <f t="shared" si="9"/>
        <v>0</v>
      </c>
      <c r="I26" s="10">
        <v>0</v>
      </c>
      <c r="J26" s="10">
        <v>0</v>
      </c>
    </row>
    <row r="27" spans="1:10" s="6" customFormat="1" ht="21" customHeight="1" x14ac:dyDescent="0.45">
      <c r="A27" s="31"/>
      <c r="B27" s="9" t="s">
        <v>47</v>
      </c>
      <c r="C27" s="10">
        <v>0</v>
      </c>
      <c r="D27" s="10">
        <v>0</v>
      </c>
      <c r="E27" s="10">
        <f t="shared" si="8"/>
        <v>0</v>
      </c>
      <c r="F27" s="10">
        <v>0</v>
      </c>
      <c r="G27" s="10">
        <v>0</v>
      </c>
      <c r="H27" s="10">
        <f t="shared" si="9"/>
        <v>0</v>
      </c>
      <c r="I27" s="10">
        <v>0</v>
      </c>
      <c r="J27" s="10">
        <v>0</v>
      </c>
    </row>
    <row r="28" spans="1:10" s="6" customFormat="1" ht="21" customHeight="1" x14ac:dyDescent="0.45">
      <c r="A28" s="31"/>
      <c r="B28" s="9" t="s">
        <v>48</v>
      </c>
      <c r="C28" s="10">
        <v>35</v>
      </c>
      <c r="D28" s="10">
        <v>0</v>
      </c>
      <c r="E28" s="10">
        <f t="shared" si="8"/>
        <v>35</v>
      </c>
      <c r="F28" s="10">
        <v>1120</v>
      </c>
      <c r="G28" s="10">
        <v>0</v>
      </c>
      <c r="H28" s="10">
        <f t="shared" si="9"/>
        <v>1120</v>
      </c>
      <c r="I28" s="10">
        <f t="shared" si="0"/>
        <v>32000</v>
      </c>
      <c r="J28" s="10">
        <v>0</v>
      </c>
    </row>
    <row r="29" spans="1:10" s="6" customFormat="1" ht="21" customHeight="1" x14ac:dyDescent="0.45">
      <c r="A29" s="31"/>
      <c r="B29" s="9" t="s">
        <v>49</v>
      </c>
      <c r="C29" s="10">
        <v>0</v>
      </c>
      <c r="D29" s="10">
        <v>0</v>
      </c>
      <c r="E29" s="10">
        <f t="shared" si="8"/>
        <v>0</v>
      </c>
      <c r="F29" s="10">
        <v>0</v>
      </c>
      <c r="G29" s="10">
        <v>0</v>
      </c>
      <c r="H29" s="10">
        <f t="shared" si="9"/>
        <v>0</v>
      </c>
      <c r="I29" s="10">
        <v>0</v>
      </c>
      <c r="J29" s="10">
        <v>0</v>
      </c>
    </row>
    <row r="30" spans="1:10" s="6" customFormat="1" ht="21" customHeight="1" x14ac:dyDescent="0.45">
      <c r="A30" s="31"/>
      <c r="B30" s="9" t="s">
        <v>63</v>
      </c>
      <c r="C30" s="10">
        <v>0</v>
      </c>
      <c r="D30" s="10">
        <v>0</v>
      </c>
      <c r="E30" s="10">
        <f t="shared" si="8"/>
        <v>0</v>
      </c>
      <c r="F30" s="10">
        <v>0</v>
      </c>
      <c r="G30" s="10">
        <v>0</v>
      </c>
      <c r="H30" s="10">
        <f t="shared" si="9"/>
        <v>0</v>
      </c>
      <c r="I30" s="10">
        <v>0</v>
      </c>
      <c r="J30" s="10">
        <v>0</v>
      </c>
    </row>
    <row r="31" spans="1:10" s="6" customFormat="1" ht="21" customHeight="1" x14ac:dyDescent="0.45">
      <c r="A31" s="32"/>
      <c r="B31" s="11" t="s">
        <v>23</v>
      </c>
      <c r="C31" s="12">
        <f t="shared" ref="C31:G31" si="10">SUM(C19:C30)</f>
        <v>712</v>
      </c>
      <c r="D31" s="12">
        <f t="shared" si="10"/>
        <v>0</v>
      </c>
      <c r="E31" s="12">
        <f t="shared" si="10"/>
        <v>712</v>
      </c>
      <c r="F31" s="12">
        <f t="shared" si="10"/>
        <v>37710</v>
      </c>
      <c r="G31" s="12">
        <f t="shared" si="10"/>
        <v>0</v>
      </c>
      <c r="H31" s="12">
        <f>SUM(H19:H30)</f>
        <v>37710</v>
      </c>
      <c r="I31" s="12">
        <f t="shared" si="0"/>
        <v>52963.483146067418</v>
      </c>
      <c r="J31" s="12">
        <v>0</v>
      </c>
    </row>
    <row r="32" spans="1:10" s="6" customFormat="1" ht="21" customHeight="1" x14ac:dyDescent="0.45">
      <c r="A32" s="30" t="s">
        <v>38</v>
      </c>
      <c r="B32" s="9" t="s">
        <v>24</v>
      </c>
      <c r="C32" s="10">
        <v>0</v>
      </c>
      <c r="D32" s="10">
        <v>0</v>
      </c>
      <c r="E32" s="10">
        <f>C32+D32</f>
        <v>0</v>
      </c>
      <c r="F32" s="10">
        <v>0</v>
      </c>
      <c r="G32" s="10">
        <v>0</v>
      </c>
      <c r="H32" s="10">
        <f>F32+G32</f>
        <v>0</v>
      </c>
      <c r="I32" s="10">
        <v>0</v>
      </c>
      <c r="J32" s="10">
        <v>0</v>
      </c>
    </row>
    <row r="33" spans="1:10" s="6" customFormat="1" ht="21" customHeight="1" x14ac:dyDescent="0.45">
      <c r="A33" s="31"/>
      <c r="B33" s="9" t="s">
        <v>25</v>
      </c>
      <c r="C33" s="10">
        <v>80</v>
      </c>
      <c r="D33" s="10">
        <v>0</v>
      </c>
      <c r="E33" s="10">
        <f t="shared" ref="E33:E37" si="11">C33+D33</f>
        <v>80</v>
      </c>
      <c r="F33" s="10">
        <v>4960</v>
      </c>
      <c r="G33" s="10">
        <v>0</v>
      </c>
      <c r="H33" s="10">
        <f t="shared" ref="H33:H37" si="12">F33+G33</f>
        <v>4960</v>
      </c>
      <c r="I33" s="10">
        <f t="shared" si="0"/>
        <v>62000</v>
      </c>
      <c r="J33" s="10">
        <v>0</v>
      </c>
    </row>
    <row r="34" spans="1:10" s="6" customFormat="1" ht="21" customHeight="1" x14ac:dyDescent="0.45">
      <c r="A34" s="31"/>
      <c r="B34" s="9" t="s">
        <v>26</v>
      </c>
      <c r="C34" s="10">
        <v>50</v>
      </c>
      <c r="D34" s="10">
        <v>0</v>
      </c>
      <c r="E34" s="10">
        <f t="shared" si="11"/>
        <v>50</v>
      </c>
      <c r="F34" s="10">
        <v>1700</v>
      </c>
      <c r="G34" s="10">
        <v>0</v>
      </c>
      <c r="H34" s="10">
        <f t="shared" si="12"/>
        <v>1700</v>
      </c>
      <c r="I34" s="10">
        <f t="shared" si="0"/>
        <v>34000</v>
      </c>
      <c r="J34" s="10">
        <v>0</v>
      </c>
    </row>
    <row r="35" spans="1:10" s="6" customFormat="1" ht="21" customHeight="1" x14ac:dyDescent="0.45">
      <c r="A35" s="31"/>
      <c r="B35" s="9" t="s">
        <v>50</v>
      </c>
      <c r="C35" s="10">
        <v>0</v>
      </c>
      <c r="D35" s="10">
        <v>0</v>
      </c>
      <c r="E35" s="10">
        <f t="shared" si="11"/>
        <v>0</v>
      </c>
      <c r="F35" s="10">
        <v>0</v>
      </c>
      <c r="G35" s="10">
        <v>0</v>
      </c>
      <c r="H35" s="10">
        <f t="shared" si="12"/>
        <v>0</v>
      </c>
      <c r="I35" s="10">
        <v>0</v>
      </c>
      <c r="J35" s="10">
        <v>0</v>
      </c>
    </row>
    <row r="36" spans="1:10" s="6" customFormat="1" ht="21" customHeight="1" x14ac:dyDescent="0.45">
      <c r="A36" s="31"/>
      <c r="B36" s="9" t="s">
        <v>51</v>
      </c>
      <c r="C36" s="10">
        <v>15</v>
      </c>
      <c r="D36" s="10">
        <v>0</v>
      </c>
      <c r="E36" s="10">
        <f t="shared" si="11"/>
        <v>15</v>
      </c>
      <c r="F36" s="10">
        <v>525</v>
      </c>
      <c r="G36" s="10">
        <v>0</v>
      </c>
      <c r="H36" s="10">
        <f t="shared" si="12"/>
        <v>525</v>
      </c>
      <c r="I36" s="10">
        <f t="shared" si="0"/>
        <v>35000</v>
      </c>
      <c r="J36" s="10">
        <v>0</v>
      </c>
    </row>
    <row r="37" spans="1:10" s="6" customFormat="1" ht="21" customHeight="1" x14ac:dyDescent="0.45">
      <c r="A37" s="31"/>
      <c r="B37" s="9" t="s">
        <v>27</v>
      </c>
      <c r="C37" s="10">
        <v>0</v>
      </c>
      <c r="D37" s="10">
        <v>0</v>
      </c>
      <c r="E37" s="10">
        <f t="shared" si="11"/>
        <v>0</v>
      </c>
      <c r="F37" s="10">
        <v>0</v>
      </c>
      <c r="G37" s="10">
        <v>0</v>
      </c>
      <c r="H37" s="10">
        <f t="shared" si="12"/>
        <v>0</v>
      </c>
      <c r="I37" s="10">
        <v>0</v>
      </c>
      <c r="J37" s="10">
        <v>0</v>
      </c>
    </row>
    <row r="38" spans="1:10" s="6" customFormat="1" ht="21" customHeight="1" x14ac:dyDescent="0.45">
      <c r="A38" s="32"/>
      <c r="B38" s="11" t="s">
        <v>28</v>
      </c>
      <c r="C38" s="12">
        <f t="shared" ref="C38:G38" si="13">SUM(C32:C37)</f>
        <v>145</v>
      </c>
      <c r="D38" s="12">
        <f t="shared" si="13"/>
        <v>0</v>
      </c>
      <c r="E38" s="12">
        <f t="shared" si="13"/>
        <v>145</v>
      </c>
      <c r="F38" s="12">
        <f t="shared" si="13"/>
        <v>7185</v>
      </c>
      <c r="G38" s="12">
        <f t="shared" si="13"/>
        <v>0</v>
      </c>
      <c r="H38" s="12">
        <f>SUM(H32:H37)</f>
        <v>7185</v>
      </c>
      <c r="I38" s="12">
        <f t="shared" si="0"/>
        <v>49551.724137931029</v>
      </c>
      <c r="J38" s="12">
        <v>0</v>
      </c>
    </row>
    <row r="39" spans="1:10" s="6" customFormat="1" ht="21" customHeight="1" x14ac:dyDescent="0.45">
      <c r="A39" s="30" t="s">
        <v>39</v>
      </c>
      <c r="B39" s="9" t="s">
        <v>29</v>
      </c>
      <c r="C39" s="10">
        <v>1200</v>
      </c>
      <c r="D39" s="10">
        <v>790</v>
      </c>
      <c r="E39" s="10">
        <f>SUM(C39:D39)</f>
        <v>1990</v>
      </c>
      <c r="F39" s="10">
        <v>10900</v>
      </c>
      <c r="G39" s="10">
        <v>715</v>
      </c>
      <c r="H39" s="10">
        <f>SUM(F39:G39)</f>
        <v>11615</v>
      </c>
      <c r="I39" s="10">
        <f t="shared" si="0"/>
        <v>9083.3333333333339</v>
      </c>
      <c r="J39" s="10">
        <f t="shared" si="0"/>
        <v>905.0632911392405</v>
      </c>
    </row>
    <row r="40" spans="1:10" s="6" customFormat="1" ht="21" customHeight="1" x14ac:dyDescent="0.45">
      <c r="A40" s="31"/>
      <c r="B40" s="9" t="s">
        <v>30</v>
      </c>
      <c r="C40" s="10">
        <v>150</v>
      </c>
      <c r="D40" s="10">
        <v>0</v>
      </c>
      <c r="E40" s="10">
        <f t="shared" ref="E40:E46" si="14">SUM(C40:D40)</f>
        <v>150</v>
      </c>
      <c r="F40" s="10">
        <v>8400</v>
      </c>
      <c r="G40" s="10">
        <v>0</v>
      </c>
      <c r="H40" s="10">
        <f t="shared" ref="H40:H46" si="15">SUM(F40:G40)</f>
        <v>8400</v>
      </c>
      <c r="I40" s="10">
        <f t="shared" si="0"/>
        <v>56000</v>
      </c>
      <c r="J40" s="10">
        <v>0</v>
      </c>
    </row>
    <row r="41" spans="1:10" s="6" customFormat="1" ht="21" customHeight="1" x14ac:dyDescent="0.45">
      <c r="A41" s="31"/>
      <c r="B41" s="9" t="s">
        <v>52</v>
      </c>
      <c r="C41" s="10">
        <v>3</v>
      </c>
      <c r="D41" s="10">
        <v>0</v>
      </c>
      <c r="E41" s="10">
        <f t="shared" si="14"/>
        <v>3</v>
      </c>
      <c r="F41" s="10">
        <v>180</v>
      </c>
      <c r="G41" s="10">
        <v>0</v>
      </c>
      <c r="H41" s="10">
        <f t="shared" si="15"/>
        <v>180</v>
      </c>
      <c r="I41" s="10">
        <f t="shared" si="0"/>
        <v>60000</v>
      </c>
      <c r="J41" s="10">
        <v>0</v>
      </c>
    </row>
    <row r="42" spans="1:10" s="6" customFormat="1" ht="21" customHeight="1" x14ac:dyDescent="0.45">
      <c r="A42" s="31"/>
      <c r="B42" s="9" t="s">
        <v>53</v>
      </c>
      <c r="C42" s="10">
        <v>0</v>
      </c>
      <c r="D42" s="10">
        <v>30</v>
      </c>
      <c r="E42" s="10">
        <f t="shared" si="14"/>
        <v>30</v>
      </c>
      <c r="F42" s="10">
        <v>0</v>
      </c>
      <c r="G42" s="10">
        <v>45</v>
      </c>
      <c r="H42" s="10">
        <f t="shared" si="15"/>
        <v>45</v>
      </c>
      <c r="I42" s="10">
        <v>0</v>
      </c>
      <c r="J42" s="10">
        <f t="shared" si="0"/>
        <v>1500</v>
      </c>
    </row>
    <row r="43" spans="1:10" s="6" customFormat="1" ht="21" customHeight="1" x14ac:dyDescent="0.45">
      <c r="A43" s="31"/>
      <c r="B43" s="9" t="s">
        <v>54</v>
      </c>
      <c r="C43" s="10">
        <v>0</v>
      </c>
      <c r="D43" s="10">
        <v>15</v>
      </c>
      <c r="E43" s="10">
        <f t="shared" si="14"/>
        <v>15</v>
      </c>
      <c r="F43" s="10">
        <v>0</v>
      </c>
      <c r="G43" s="10">
        <v>14</v>
      </c>
      <c r="H43" s="10">
        <f t="shared" si="15"/>
        <v>14</v>
      </c>
      <c r="I43" s="10">
        <v>0</v>
      </c>
      <c r="J43" s="10">
        <f t="shared" si="0"/>
        <v>933.33333333333337</v>
      </c>
    </row>
    <row r="44" spans="1:10" s="6" customFormat="1" ht="21" customHeight="1" x14ac:dyDescent="0.45">
      <c r="A44" s="31"/>
      <c r="B44" s="9" t="s">
        <v>55</v>
      </c>
      <c r="C44" s="10">
        <v>0</v>
      </c>
      <c r="D44" s="10">
        <v>0</v>
      </c>
      <c r="E44" s="10">
        <f t="shared" si="14"/>
        <v>0</v>
      </c>
      <c r="F44" s="10">
        <v>0</v>
      </c>
      <c r="G44" s="10">
        <v>0</v>
      </c>
      <c r="H44" s="10">
        <f t="shared" si="15"/>
        <v>0</v>
      </c>
      <c r="I44" s="10">
        <v>0</v>
      </c>
      <c r="J44" s="10">
        <v>0</v>
      </c>
    </row>
    <row r="45" spans="1:10" s="6" customFormat="1" ht="21" customHeight="1" x14ac:dyDescent="0.45">
      <c r="A45" s="31"/>
      <c r="B45" s="9" t="s">
        <v>56</v>
      </c>
      <c r="C45" s="10">
        <v>0</v>
      </c>
      <c r="D45" s="10">
        <v>0</v>
      </c>
      <c r="E45" s="10">
        <f t="shared" si="14"/>
        <v>0</v>
      </c>
      <c r="F45" s="10">
        <v>0</v>
      </c>
      <c r="G45" s="10">
        <v>0</v>
      </c>
      <c r="H45" s="10">
        <f t="shared" si="15"/>
        <v>0</v>
      </c>
      <c r="I45" s="10">
        <v>0</v>
      </c>
      <c r="J45" s="10">
        <v>0</v>
      </c>
    </row>
    <row r="46" spans="1:10" s="6" customFormat="1" ht="21" customHeight="1" x14ac:dyDescent="0.45">
      <c r="A46" s="31"/>
      <c r="B46" s="9" t="s">
        <v>31</v>
      </c>
      <c r="C46" s="10">
        <v>0</v>
      </c>
      <c r="D46" s="10">
        <v>100</v>
      </c>
      <c r="E46" s="10">
        <f t="shared" si="14"/>
        <v>100</v>
      </c>
      <c r="F46" s="10">
        <v>0</v>
      </c>
      <c r="G46" s="10">
        <v>100</v>
      </c>
      <c r="H46" s="10">
        <f t="shared" si="15"/>
        <v>100</v>
      </c>
      <c r="I46" s="10">
        <v>0</v>
      </c>
      <c r="J46" s="10">
        <f t="shared" si="0"/>
        <v>1000</v>
      </c>
    </row>
    <row r="47" spans="1:10" s="6" customFormat="1" ht="21" customHeight="1" x14ac:dyDescent="0.45">
      <c r="A47" s="32"/>
      <c r="B47" s="11" t="s">
        <v>32</v>
      </c>
      <c r="C47" s="12">
        <f t="shared" ref="C47:G47" si="16">SUM(C39:C46)</f>
        <v>1353</v>
      </c>
      <c r="D47" s="12">
        <f t="shared" si="16"/>
        <v>935</v>
      </c>
      <c r="E47" s="12">
        <f t="shared" si="16"/>
        <v>2288</v>
      </c>
      <c r="F47" s="12">
        <f t="shared" si="16"/>
        <v>19480</v>
      </c>
      <c r="G47" s="12">
        <f t="shared" si="16"/>
        <v>874</v>
      </c>
      <c r="H47" s="12">
        <f>SUM(H39:H46)</f>
        <v>20354</v>
      </c>
      <c r="I47" s="12">
        <f t="shared" si="0"/>
        <v>14397.634885439764</v>
      </c>
      <c r="J47" s="12">
        <f t="shared" si="0"/>
        <v>934.75935828877016</v>
      </c>
    </row>
    <row r="48" spans="1:10" s="6" customFormat="1" ht="21" customHeight="1" x14ac:dyDescent="0.45">
      <c r="A48" s="13"/>
      <c r="B48" s="11" t="s">
        <v>64</v>
      </c>
      <c r="C48" s="12">
        <v>0</v>
      </c>
      <c r="D48" s="12">
        <v>0</v>
      </c>
      <c r="E48" s="12">
        <v>0</v>
      </c>
      <c r="F48" s="12">
        <v>0</v>
      </c>
      <c r="G48" s="12">
        <v>0</v>
      </c>
      <c r="H48" s="12">
        <v>0</v>
      </c>
      <c r="I48" s="12">
        <v>0</v>
      </c>
      <c r="J48" s="12">
        <v>0</v>
      </c>
    </row>
    <row r="49" spans="1:10" s="5" customFormat="1" ht="21" customHeight="1" x14ac:dyDescent="0.5">
      <c r="A49" s="33" t="s">
        <v>33</v>
      </c>
      <c r="B49" s="34"/>
      <c r="C49" s="14">
        <f>SUM(C7+C13+C18+C31+C38+C47+C48)</f>
        <v>10075</v>
      </c>
      <c r="D49" s="14">
        <f t="shared" ref="D49:H49" si="17">SUM(D7+D13+D18+D31+D38+D47+D48)</f>
        <v>35605</v>
      </c>
      <c r="E49" s="14">
        <f t="shared" si="17"/>
        <v>45680</v>
      </c>
      <c r="F49" s="14">
        <f t="shared" si="17"/>
        <v>90880</v>
      </c>
      <c r="G49" s="14">
        <f t="shared" si="17"/>
        <v>24546</v>
      </c>
      <c r="H49" s="14">
        <f t="shared" si="17"/>
        <v>115426</v>
      </c>
      <c r="I49" s="14">
        <f t="shared" si="0"/>
        <v>9020.3473945409423</v>
      </c>
      <c r="J49" s="14">
        <f t="shared" si="0"/>
        <v>689.39755652296026</v>
      </c>
    </row>
    <row r="51" spans="1:10" ht="22.5" customHeight="1" x14ac:dyDescent="0.7">
      <c r="B51" s="20"/>
      <c r="C51" s="20"/>
      <c r="D51" s="3"/>
      <c r="E51" s="20"/>
      <c r="F51" s="20"/>
      <c r="G51" s="3"/>
      <c r="H51" s="20"/>
      <c r="I51" s="20"/>
      <c r="J51" s="1"/>
    </row>
    <row r="52" spans="1:10" ht="18.75" customHeight="1" x14ac:dyDescent="0.7">
      <c r="B52" s="20"/>
      <c r="C52" s="20"/>
      <c r="D52" s="3"/>
      <c r="E52" s="20"/>
      <c r="F52" s="20"/>
      <c r="G52" s="3"/>
      <c r="H52" s="20"/>
      <c r="I52" s="20"/>
      <c r="J52" s="1"/>
    </row>
    <row r="53" spans="1:10" ht="25.5" x14ac:dyDescent="0.7">
      <c r="B53" s="21"/>
      <c r="C53" s="21"/>
      <c r="D53" s="4"/>
      <c r="E53" s="20"/>
      <c r="F53" s="20"/>
      <c r="G53" s="3"/>
      <c r="H53" s="21"/>
      <c r="I53" s="21"/>
      <c r="J53" s="2"/>
    </row>
    <row r="55" spans="1:10" ht="25.5" x14ac:dyDescent="0.7">
      <c r="F55" s="19"/>
      <c r="G55" s="19"/>
    </row>
    <row r="56" spans="1:10" ht="25.5" x14ac:dyDescent="0.7">
      <c r="F56" s="19"/>
      <c r="G56" s="19"/>
    </row>
    <row r="57" spans="1:10" ht="25.5" x14ac:dyDescent="0.7">
      <c r="F57" s="19"/>
      <c r="G57" s="19"/>
    </row>
  </sheetData>
  <mergeCells count="24">
    <mergeCell ref="F57:G57"/>
    <mergeCell ref="B51:C51"/>
    <mergeCell ref="E51:F51"/>
    <mergeCell ref="H51:I51"/>
    <mergeCell ref="B52:C52"/>
    <mergeCell ref="E52:F52"/>
    <mergeCell ref="H52:I52"/>
    <mergeCell ref="B53:C53"/>
    <mergeCell ref="E53:F53"/>
    <mergeCell ref="H53:I53"/>
    <mergeCell ref="F55:G55"/>
    <mergeCell ref="F56:G56"/>
    <mergeCell ref="A49:B49"/>
    <mergeCell ref="A1:J1"/>
    <mergeCell ref="A2:B3"/>
    <mergeCell ref="C2:E2"/>
    <mergeCell ref="F2:H2"/>
    <mergeCell ref="I2:J2"/>
    <mergeCell ref="A4:A7"/>
    <mergeCell ref="A8:A13"/>
    <mergeCell ref="A14:A18"/>
    <mergeCell ref="A19:A31"/>
    <mergeCell ref="A32:A38"/>
    <mergeCell ref="A39:A47"/>
  </mergeCells>
  <printOptions horizontalCentered="1" verticalCentered="1"/>
  <pageMargins left="0.196850393700787" right="0.39370078740157499" top="0.39370078740157499" bottom="0.39370078740157499" header="0.31496062992126" footer="0.31496062992126"/>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rightToLeft="1" topLeftCell="A19" zoomScale="70" zoomScaleNormal="70" workbookViewId="0">
      <selection activeCell="P10" sqref="P10"/>
    </sheetView>
  </sheetViews>
  <sheetFormatPr defaultRowHeight="15" x14ac:dyDescent="0.25"/>
  <cols>
    <col min="2" max="2" width="17.140625" customWidth="1"/>
    <col min="3" max="10" width="11" customWidth="1"/>
  </cols>
  <sheetData>
    <row r="1" spans="1:10" s="7" customFormat="1" ht="31.5" customHeight="1" x14ac:dyDescent="0.55000000000000004">
      <c r="A1" s="22" t="s">
        <v>71</v>
      </c>
      <c r="B1" s="22"/>
      <c r="C1" s="22"/>
      <c r="D1" s="22"/>
      <c r="E1" s="22"/>
      <c r="F1" s="22"/>
      <c r="G1" s="22"/>
      <c r="H1" s="22"/>
      <c r="I1" s="22"/>
      <c r="J1" s="22"/>
    </row>
    <row r="2" spans="1:10" s="5" customFormat="1" ht="21" customHeight="1" x14ac:dyDescent="0.5">
      <c r="A2" s="23" t="s">
        <v>0</v>
      </c>
      <c r="B2" s="24"/>
      <c r="C2" s="27" t="s">
        <v>57</v>
      </c>
      <c r="D2" s="28"/>
      <c r="E2" s="29"/>
      <c r="F2" s="27" t="s">
        <v>58</v>
      </c>
      <c r="G2" s="28"/>
      <c r="H2" s="29"/>
      <c r="I2" s="27" t="s">
        <v>59</v>
      </c>
      <c r="J2" s="29"/>
    </row>
    <row r="3" spans="1:10" s="5" customFormat="1" ht="21" customHeight="1" x14ac:dyDescent="0.5">
      <c r="A3" s="25"/>
      <c r="B3" s="26"/>
      <c r="C3" s="8" t="s">
        <v>4</v>
      </c>
      <c r="D3" s="8" t="s">
        <v>5</v>
      </c>
      <c r="E3" s="8" t="s">
        <v>6</v>
      </c>
      <c r="F3" s="8" t="s">
        <v>4</v>
      </c>
      <c r="G3" s="8" t="s">
        <v>5</v>
      </c>
      <c r="H3" s="8" t="s">
        <v>6</v>
      </c>
      <c r="I3" s="8" t="s">
        <v>4</v>
      </c>
      <c r="J3" s="8" t="s">
        <v>5</v>
      </c>
    </row>
    <row r="4" spans="1:10" s="6" customFormat="1" ht="21" customHeight="1" x14ac:dyDescent="0.45">
      <c r="A4" s="30" t="s">
        <v>34</v>
      </c>
      <c r="B4" s="9" t="s">
        <v>7</v>
      </c>
      <c r="C4" s="10">
        <v>5550</v>
      </c>
      <c r="D4" s="10">
        <v>125000</v>
      </c>
      <c r="E4" s="10">
        <f>D4+C4</f>
        <v>130550</v>
      </c>
      <c r="F4" s="10">
        <v>24420</v>
      </c>
      <c r="G4" s="10">
        <v>97750</v>
      </c>
      <c r="H4" s="10">
        <f>G4+F4</f>
        <v>122170</v>
      </c>
      <c r="I4" s="10">
        <f>(F4/C4)*1000</f>
        <v>4400</v>
      </c>
      <c r="J4" s="10">
        <f>(G4/D4)*1000</f>
        <v>782</v>
      </c>
    </row>
    <row r="5" spans="1:10" s="6" customFormat="1" ht="21" customHeight="1" x14ac:dyDescent="0.45">
      <c r="A5" s="31"/>
      <c r="B5" s="9" t="s">
        <v>8</v>
      </c>
      <c r="C5" s="10">
        <v>2500</v>
      </c>
      <c r="D5" s="10">
        <v>7200</v>
      </c>
      <c r="E5" s="10">
        <f t="shared" ref="E5:E46" si="0">D5+C5</f>
        <v>9700</v>
      </c>
      <c r="F5" s="10">
        <v>9875</v>
      </c>
      <c r="G5" s="10">
        <v>4560</v>
      </c>
      <c r="H5" s="10">
        <f t="shared" ref="H5:H46" si="1">G5+F5</f>
        <v>14435</v>
      </c>
      <c r="I5" s="10">
        <f t="shared" ref="I5:J49" si="2">(F5/C5)*1000</f>
        <v>3950</v>
      </c>
      <c r="J5" s="10">
        <f t="shared" si="2"/>
        <v>633.33333333333326</v>
      </c>
    </row>
    <row r="6" spans="1:10" s="6" customFormat="1" ht="21" customHeight="1" x14ac:dyDescent="0.45">
      <c r="A6" s="31"/>
      <c r="B6" s="9" t="s">
        <v>9</v>
      </c>
      <c r="C6" s="10">
        <v>0</v>
      </c>
      <c r="D6" s="10">
        <v>0</v>
      </c>
      <c r="E6" s="10">
        <f t="shared" si="0"/>
        <v>0</v>
      </c>
      <c r="F6" s="10">
        <v>0</v>
      </c>
      <c r="G6" s="10">
        <v>0</v>
      </c>
      <c r="H6" s="10">
        <f t="shared" si="1"/>
        <v>0</v>
      </c>
      <c r="I6" s="10">
        <v>0</v>
      </c>
      <c r="J6" s="10">
        <v>0</v>
      </c>
    </row>
    <row r="7" spans="1:10" s="6" customFormat="1" ht="21" customHeight="1" x14ac:dyDescent="0.45">
      <c r="A7" s="32"/>
      <c r="B7" s="11" t="s">
        <v>10</v>
      </c>
      <c r="C7" s="12">
        <f t="shared" ref="C7:H7" si="3">SUM(C4:C6)</f>
        <v>8050</v>
      </c>
      <c r="D7" s="12">
        <f t="shared" si="3"/>
        <v>132200</v>
      </c>
      <c r="E7" s="12">
        <f t="shared" si="3"/>
        <v>140250</v>
      </c>
      <c r="F7" s="12">
        <f t="shared" si="3"/>
        <v>34295</v>
      </c>
      <c r="G7" s="12">
        <f t="shared" si="3"/>
        <v>102310</v>
      </c>
      <c r="H7" s="12">
        <f t="shared" si="3"/>
        <v>136605</v>
      </c>
      <c r="I7" s="12">
        <f t="shared" si="2"/>
        <v>4260.2484472049691</v>
      </c>
      <c r="J7" s="12">
        <f t="shared" si="2"/>
        <v>773.90317700453863</v>
      </c>
    </row>
    <row r="8" spans="1:10" s="6" customFormat="1" ht="21" customHeight="1" x14ac:dyDescent="0.45">
      <c r="A8" s="30" t="s">
        <v>35</v>
      </c>
      <c r="B8" s="9" t="s">
        <v>11</v>
      </c>
      <c r="C8" s="10">
        <v>0</v>
      </c>
      <c r="D8" s="10">
        <v>950</v>
      </c>
      <c r="E8" s="10">
        <f t="shared" si="0"/>
        <v>950</v>
      </c>
      <c r="F8" s="10">
        <v>0</v>
      </c>
      <c r="G8" s="10">
        <v>332</v>
      </c>
      <c r="H8" s="10">
        <f t="shared" si="1"/>
        <v>332</v>
      </c>
      <c r="I8" s="10">
        <v>0</v>
      </c>
      <c r="J8" s="10">
        <f t="shared" si="2"/>
        <v>349.4736842105263</v>
      </c>
    </row>
    <row r="9" spans="1:10" s="6" customFormat="1" ht="21" customHeight="1" x14ac:dyDescent="0.45">
      <c r="A9" s="31"/>
      <c r="B9" s="9" t="s">
        <v>12</v>
      </c>
      <c r="C9" s="10">
        <v>2200</v>
      </c>
      <c r="D9" s="10">
        <v>0</v>
      </c>
      <c r="E9" s="10">
        <f t="shared" si="0"/>
        <v>2200</v>
      </c>
      <c r="F9" s="10">
        <v>5720</v>
      </c>
      <c r="G9" s="10">
        <v>0</v>
      </c>
      <c r="H9" s="10">
        <f t="shared" si="1"/>
        <v>5720</v>
      </c>
      <c r="I9" s="10">
        <f t="shared" si="2"/>
        <v>2600</v>
      </c>
      <c r="J9" s="10">
        <v>0</v>
      </c>
    </row>
    <row r="10" spans="1:10" s="6" customFormat="1" ht="21" customHeight="1" x14ac:dyDescent="0.45">
      <c r="A10" s="31"/>
      <c r="B10" s="9" t="s">
        <v>13</v>
      </c>
      <c r="C10" s="10">
        <v>0</v>
      </c>
      <c r="D10" s="10">
        <v>1960</v>
      </c>
      <c r="E10" s="10">
        <f t="shared" si="0"/>
        <v>1960</v>
      </c>
      <c r="F10" s="10">
        <v>0</v>
      </c>
      <c r="G10" s="10">
        <v>686</v>
      </c>
      <c r="H10" s="10">
        <f t="shared" si="1"/>
        <v>686</v>
      </c>
      <c r="I10" s="10">
        <v>0</v>
      </c>
      <c r="J10" s="10">
        <f t="shared" si="2"/>
        <v>350</v>
      </c>
    </row>
    <row r="11" spans="1:10" s="6" customFormat="1" ht="21" customHeight="1" x14ac:dyDescent="0.45">
      <c r="A11" s="31"/>
      <c r="B11" s="9" t="s">
        <v>60</v>
      </c>
      <c r="C11" s="10">
        <v>0</v>
      </c>
      <c r="D11" s="10">
        <v>0</v>
      </c>
      <c r="E11" s="10">
        <f t="shared" si="0"/>
        <v>0</v>
      </c>
      <c r="F11" s="10">
        <v>0</v>
      </c>
      <c r="G11" s="10">
        <v>0</v>
      </c>
      <c r="H11" s="10">
        <f t="shared" si="1"/>
        <v>0</v>
      </c>
      <c r="I11" s="10">
        <v>0</v>
      </c>
      <c r="J11" s="10">
        <v>0</v>
      </c>
    </row>
    <row r="12" spans="1:10" s="6" customFormat="1" ht="21" customHeight="1" x14ac:dyDescent="0.45">
      <c r="A12" s="31"/>
      <c r="B12" s="9" t="s">
        <v>14</v>
      </c>
      <c r="C12" s="10">
        <v>0</v>
      </c>
      <c r="D12" s="10">
        <v>0</v>
      </c>
      <c r="E12" s="10">
        <f t="shared" si="0"/>
        <v>0</v>
      </c>
      <c r="F12" s="10">
        <v>0</v>
      </c>
      <c r="G12" s="10">
        <v>0</v>
      </c>
      <c r="H12" s="10">
        <f t="shared" si="1"/>
        <v>0</v>
      </c>
      <c r="I12" s="10">
        <v>0</v>
      </c>
      <c r="J12" s="10">
        <v>0</v>
      </c>
    </row>
    <row r="13" spans="1:10" s="6" customFormat="1" ht="21" customHeight="1" x14ac:dyDescent="0.45">
      <c r="A13" s="32"/>
      <c r="B13" s="11" t="s">
        <v>15</v>
      </c>
      <c r="C13" s="12">
        <f>SUM(C8:C12)</f>
        <v>2200</v>
      </c>
      <c r="D13" s="12">
        <f>SUM(D8:D12)</f>
        <v>2910</v>
      </c>
      <c r="E13" s="12">
        <f>SUM(E8:E12)</f>
        <v>5110</v>
      </c>
      <c r="F13" s="12">
        <f t="shared" ref="F13:H13" si="4">SUM(F8:F12)</f>
        <v>5720</v>
      </c>
      <c r="G13" s="12">
        <f t="shared" si="4"/>
        <v>1018</v>
      </c>
      <c r="H13" s="12">
        <f t="shared" si="4"/>
        <v>6738</v>
      </c>
      <c r="I13" s="12">
        <f t="shared" si="2"/>
        <v>2600</v>
      </c>
      <c r="J13" s="12">
        <f t="shared" si="2"/>
        <v>349.82817869415805</v>
      </c>
    </row>
    <row r="14" spans="1:10" s="6" customFormat="1" ht="21" customHeight="1" x14ac:dyDescent="0.45">
      <c r="A14" s="30" t="s">
        <v>36</v>
      </c>
      <c r="B14" s="9" t="s">
        <v>16</v>
      </c>
      <c r="C14" s="10">
        <v>40</v>
      </c>
      <c r="D14" s="10">
        <v>0</v>
      </c>
      <c r="E14" s="10">
        <f t="shared" si="0"/>
        <v>40</v>
      </c>
      <c r="F14" s="10">
        <v>1700</v>
      </c>
      <c r="G14" s="10">
        <v>0</v>
      </c>
      <c r="H14" s="10">
        <f t="shared" si="1"/>
        <v>1700</v>
      </c>
      <c r="I14" s="10">
        <f t="shared" si="2"/>
        <v>42500</v>
      </c>
      <c r="J14" s="10">
        <v>0</v>
      </c>
    </row>
    <row r="15" spans="1:10" s="6" customFormat="1" ht="21" customHeight="1" x14ac:dyDescent="0.45">
      <c r="A15" s="31"/>
      <c r="B15" s="9" t="s">
        <v>17</v>
      </c>
      <c r="C15" s="10">
        <v>0</v>
      </c>
      <c r="D15" s="10">
        <v>0</v>
      </c>
      <c r="E15" s="10">
        <f t="shared" si="0"/>
        <v>0</v>
      </c>
      <c r="F15" s="10">
        <v>0</v>
      </c>
      <c r="G15" s="10">
        <v>0</v>
      </c>
      <c r="H15" s="10">
        <f t="shared" si="1"/>
        <v>0</v>
      </c>
      <c r="I15" s="10">
        <v>0</v>
      </c>
      <c r="J15" s="10">
        <v>0</v>
      </c>
    </row>
    <row r="16" spans="1:10" s="6" customFormat="1" ht="21" customHeight="1" x14ac:dyDescent="0.45">
      <c r="A16" s="31"/>
      <c r="B16" s="9" t="s">
        <v>18</v>
      </c>
      <c r="C16" s="10">
        <v>137</v>
      </c>
      <c r="D16" s="10">
        <v>0</v>
      </c>
      <c r="E16" s="10">
        <f t="shared" si="0"/>
        <v>137</v>
      </c>
      <c r="F16" s="10">
        <v>205</v>
      </c>
      <c r="G16" s="10">
        <v>0</v>
      </c>
      <c r="H16" s="10">
        <f t="shared" si="1"/>
        <v>205</v>
      </c>
      <c r="I16" s="10">
        <f t="shared" si="2"/>
        <v>1496.3503649635038</v>
      </c>
      <c r="J16" s="10">
        <v>0</v>
      </c>
    </row>
    <row r="17" spans="1:10" s="6" customFormat="1" ht="21" customHeight="1" x14ac:dyDescent="0.45">
      <c r="A17" s="31"/>
      <c r="B17" s="9" t="s">
        <v>41</v>
      </c>
      <c r="C17" s="10">
        <v>0</v>
      </c>
      <c r="D17" s="10">
        <v>47</v>
      </c>
      <c r="E17" s="10">
        <f t="shared" si="0"/>
        <v>47</v>
      </c>
      <c r="F17" s="10">
        <v>0</v>
      </c>
      <c r="G17" s="10">
        <v>16.5</v>
      </c>
      <c r="H17" s="10">
        <f t="shared" si="1"/>
        <v>16.5</v>
      </c>
      <c r="I17" s="10">
        <v>0</v>
      </c>
      <c r="J17" s="10">
        <f t="shared" si="2"/>
        <v>351.06382978723406</v>
      </c>
    </row>
    <row r="18" spans="1:10" s="6" customFormat="1" ht="21" customHeight="1" x14ac:dyDescent="0.45">
      <c r="A18" s="32"/>
      <c r="B18" s="11" t="s">
        <v>19</v>
      </c>
      <c r="C18" s="12">
        <f t="shared" ref="C18:H18" si="5">SUM(C14:C17)</f>
        <v>177</v>
      </c>
      <c r="D18" s="12">
        <f t="shared" si="5"/>
        <v>47</v>
      </c>
      <c r="E18" s="12">
        <f t="shared" si="5"/>
        <v>224</v>
      </c>
      <c r="F18" s="12">
        <f t="shared" si="5"/>
        <v>1905</v>
      </c>
      <c r="G18" s="12">
        <f t="shared" si="5"/>
        <v>16.5</v>
      </c>
      <c r="H18" s="12">
        <f t="shared" si="5"/>
        <v>1921.5</v>
      </c>
      <c r="I18" s="12">
        <f t="shared" si="2"/>
        <v>10762.71186440678</v>
      </c>
      <c r="J18" s="12">
        <f t="shared" si="2"/>
        <v>351.06382978723406</v>
      </c>
    </row>
    <row r="19" spans="1:10" s="6" customFormat="1" ht="21" customHeight="1" x14ac:dyDescent="0.45">
      <c r="A19" s="30" t="s">
        <v>37</v>
      </c>
      <c r="B19" s="9" t="s">
        <v>20</v>
      </c>
      <c r="C19" s="10">
        <v>3500</v>
      </c>
      <c r="D19" s="10">
        <v>0</v>
      </c>
      <c r="E19" s="10">
        <f t="shared" si="0"/>
        <v>3500</v>
      </c>
      <c r="F19" s="10">
        <v>157500</v>
      </c>
      <c r="G19" s="10">
        <v>0</v>
      </c>
      <c r="H19" s="10">
        <f t="shared" si="1"/>
        <v>157500</v>
      </c>
      <c r="I19" s="10">
        <f t="shared" si="2"/>
        <v>45000</v>
      </c>
      <c r="J19" s="10">
        <v>0</v>
      </c>
    </row>
    <row r="20" spans="1:10" s="6" customFormat="1" ht="21" customHeight="1" x14ac:dyDescent="0.45">
      <c r="A20" s="31"/>
      <c r="B20" s="9" t="s">
        <v>21</v>
      </c>
      <c r="C20" s="10">
        <v>130</v>
      </c>
      <c r="D20" s="10">
        <v>0</v>
      </c>
      <c r="E20" s="10">
        <f t="shared" si="0"/>
        <v>130</v>
      </c>
      <c r="F20" s="10">
        <v>7100</v>
      </c>
      <c r="G20" s="10">
        <v>0</v>
      </c>
      <c r="H20" s="10">
        <f t="shared" si="1"/>
        <v>7100</v>
      </c>
      <c r="I20" s="10">
        <f t="shared" si="2"/>
        <v>54615.38461538461</v>
      </c>
      <c r="J20" s="10">
        <v>0</v>
      </c>
    </row>
    <row r="21" spans="1:10" s="6" customFormat="1" ht="21" customHeight="1" x14ac:dyDescent="0.45">
      <c r="A21" s="31"/>
      <c r="B21" s="9" t="s">
        <v>22</v>
      </c>
      <c r="C21" s="10">
        <v>500</v>
      </c>
      <c r="D21" s="10">
        <v>0</v>
      </c>
      <c r="E21" s="10">
        <f t="shared" si="0"/>
        <v>500</v>
      </c>
      <c r="F21" s="10">
        <v>30000</v>
      </c>
      <c r="G21" s="10">
        <v>0</v>
      </c>
      <c r="H21" s="10">
        <f t="shared" si="1"/>
        <v>30000</v>
      </c>
      <c r="I21" s="10">
        <f t="shared" si="2"/>
        <v>60000</v>
      </c>
      <c r="J21" s="10">
        <v>0</v>
      </c>
    </row>
    <row r="22" spans="1:10" s="6" customFormat="1" ht="21" customHeight="1" x14ac:dyDescent="0.45">
      <c r="A22" s="31"/>
      <c r="B22" s="9" t="s">
        <v>42</v>
      </c>
      <c r="C22" s="10">
        <v>0</v>
      </c>
      <c r="D22" s="10">
        <v>0</v>
      </c>
      <c r="E22" s="10">
        <f t="shared" si="0"/>
        <v>0</v>
      </c>
      <c r="F22" s="10">
        <v>0</v>
      </c>
      <c r="G22" s="10">
        <v>0</v>
      </c>
      <c r="H22" s="10">
        <f t="shared" si="1"/>
        <v>0</v>
      </c>
      <c r="I22" s="10">
        <v>0</v>
      </c>
      <c r="J22" s="10">
        <v>0</v>
      </c>
    </row>
    <row r="23" spans="1:10" s="6" customFormat="1" ht="21" customHeight="1" x14ac:dyDescent="0.45">
      <c r="A23" s="31"/>
      <c r="B23" s="9" t="s">
        <v>61</v>
      </c>
      <c r="C23" s="10">
        <v>0</v>
      </c>
      <c r="D23" s="10">
        <v>0</v>
      </c>
      <c r="E23" s="10">
        <f t="shared" si="0"/>
        <v>0</v>
      </c>
      <c r="F23" s="10">
        <v>0</v>
      </c>
      <c r="G23" s="10">
        <v>0</v>
      </c>
      <c r="H23" s="10">
        <f t="shared" si="1"/>
        <v>0</v>
      </c>
      <c r="I23" s="10">
        <v>0</v>
      </c>
      <c r="J23" s="10">
        <v>0</v>
      </c>
    </row>
    <row r="24" spans="1:10" s="6" customFormat="1" ht="21" customHeight="1" x14ac:dyDescent="0.45">
      <c r="A24" s="31"/>
      <c r="B24" s="9" t="s">
        <v>44</v>
      </c>
      <c r="C24" s="10">
        <v>0</v>
      </c>
      <c r="D24" s="10">
        <v>0</v>
      </c>
      <c r="E24" s="10">
        <v>0</v>
      </c>
      <c r="F24" s="10">
        <v>0</v>
      </c>
      <c r="G24" s="10">
        <v>0</v>
      </c>
      <c r="H24" s="10">
        <f t="shared" si="1"/>
        <v>0</v>
      </c>
      <c r="I24" s="10">
        <v>0</v>
      </c>
      <c r="J24" s="10">
        <v>0</v>
      </c>
    </row>
    <row r="25" spans="1:10" s="6" customFormat="1" ht="21" customHeight="1" x14ac:dyDescent="0.45">
      <c r="A25" s="31"/>
      <c r="B25" s="9" t="s">
        <v>62</v>
      </c>
      <c r="C25" s="10">
        <v>0</v>
      </c>
      <c r="D25" s="10">
        <v>0</v>
      </c>
      <c r="E25" s="10">
        <f t="shared" si="0"/>
        <v>0</v>
      </c>
      <c r="F25" s="10">
        <v>0</v>
      </c>
      <c r="G25" s="10">
        <v>0</v>
      </c>
      <c r="H25" s="10">
        <f t="shared" si="1"/>
        <v>0</v>
      </c>
      <c r="I25" s="10">
        <v>0</v>
      </c>
      <c r="J25" s="10">
        <v>0</v>
      </c>
    </row>
    <row r="26" spans="1:10" s="6" customFormat="1" ht="21" customHeight="1" x14ac:dyDescent="0.45">
      <c r="A26" s="31"/>
      <c r="B26" s="9" t="s">
        <v>46</v>
      </c>
      <c r="C26" s="10">
        <v>0</v>
      </c>
      <c r="D26" s="10">
        <v>0</v>
      </c>
      <c r="E26" s="10">
        <f t="shared" si="0"/>
        <v>0</v>
      </c>
      <c r="F26" s="10">
        <v>0</v>
      </c>
      <c r="G26" s="10">
        <v>0</v>
      </c>
      <c r="H26" s="10">
        <f t="shared" si="1"/>
        <v>0</v>
      </c>
      <c r="I26" s="10">
        <v>0</v>
      </c>
      <c r="J26" s="10">
        <v>0</v>
      </c>
    </row>
    <row r="27" spans="1:10" s="6" customFormat="1" ht="21" customHeight="1" x14ac:dyDescent="0.45">
      <c r="A27" s="31"/>
      <c r="B27" s="9" t="s">
        <v>47</v>
      </c>
      <c r="C27" s="10">
        <v>0</v>
      </c>
      <c r="D27" s="10">
        <v>0</v>
      </c>
      <c r="E27" s="10">
        <f t="shared" si="0"/>
        <v>0</v>
      </c>
      <c r="F27" s="10">
        <v>0</v>
      </c>
      <c r="G27" s="10">
        <v>0</v>
      </c>
      <c r="H27" s="10">
        <f t="shared" si="1"/>
        <v>0</v>
      </c>
      <c r="I27" s="10">
        <v>0</v>
      </c>
      <c r="J27" s="10">
        <v>0</v>
      </c>
    </row>
    <row r="28" spans="1:10" s="6" customFormat="1" ht="21" customHeight="1" x14ac:dyDescent="0.45">
      <c r="A28" s="31"/>
      <c r="B28" s="9" t="s">
        <v>48</v>
      </c>
      <c r="C28" s="10">
        <v>4</v>
      </c>
      <c r="D28" s="10">
        <v>0</v>
      </c>
      <c r="E28" s="10">
        <f t="shared" si="0"/>
        <v>4</v>
      </c>
      <c r="F28" s="10">
        <v>180</v>
      </c>
      <c r="G28" s="10">
        <v>0</v>
      </c>
      <c r="H28" s="10">
        <f t="shared" si="1"/>
        <v>180</v>
      </c>
      <c r="I28" s="10">
        <f t="shared" si="2"/>
        <v>45000</v>
      </c>
      <c r="J28" s="10">
        <v>0</v>
      </c>
    </row>
    <row r="29" spans="1:10" s="6" customFormat="1" ht="21" customHeight="1" x14ac:dyDescent="0.45">
      <c r="A29" s="31"/>
      <c r="B29" s="9" t="s">
        <v>49</v>
      </c>
      <c r="C29" s="10">
        <v>0</v>
      </c>
      <c r="D29" s="10">
        <v>0</v>
      </c>
      <c r="E29" s="10">
        <f t="shared" si="0"/>
        <v>0</v>
      </c>
      <c r="F29" s="10">
        <v>0</v>
      </c>
      <c r="G29" s="10">
        <v>0</v>
      </c>
      <c r="H29" s="10">
        <f t="shared" si="1"/>
        <v>0</v>
      </c>
      <c r="I29" s="10">
        <v>0</v>
      </c>
      <c r="J29" s="10">
        <v>0</v>
      </c>
    </row>
    <row r="30" spans="1:10" s="6" customFormat="1" ht="21" customHeight="1" x14ac:dyDescent="0.45">
      <c r="A30" s="31"/>
      <c r="B30" s="9" t="s">
        <v>63</v>
      </c>
      <c r="C30" s="10">
        <v>100</v>
      </c>
      <c r="D30" s="10">
        <v>0</v>
      </c>
      <c r="E30" s="10">
        <f t="shared" si="0"/>
        <v>100</v>
      </c>
      <c r="F30" s="10">
        <v>2000</v>
      </c>
      <c r="G30" s="10">
        <v>0</v>
      </c>
      <c r="H30" s="10">
        <f t="shared" si="1"/>
        <v>2000</v>
      </c>
      <c r="I30" s="10">
        <f t="shared" si="2"/>
        <v>20000</v>
      </c>
      <c r="J30" s="10">
        <v>0</v>
      </c>
    </row>
    <row r="31" spans="1:10" s="6" customFormat="1" ht="21" customHeight="1" x14ac:dyDescent="0.45">
      <c r="A31" s="32"/>
      <c r="B31" s="11" t="s">
        <v>23</v>
      </c>
      <c r="C31" s="12">
        <f>SUM(C19:C30)</f>
        <v>4234</v>
      </c>
      <c r="D31" s="12">
        <f t="shared" ref="D31:H31" si="6">SUM(D19:D30)</f>
        <v>0</v>
      </c>
      <c r="E31" s="12">
        <f t="shared" si="6"/>
        <v>4234</v>
      </c>
      <c r="F31" s="12">
        <f t="shared" si="6"/>
        <v>196780</v>
      </c>
      <c r="G31" s="12">
        <f t="shared" si="6"/>
        <v>0</v>
      </c>
      <c r="H31" s="12">
        <f t="shared" si="6"/>
        <v>196780</v>
      </c>
      <c r="I31" s="12">
        <f t="shared" si="2"/>
        <v>46476.145488899383</v>
      </c>
      <c r="J31" s="12">
        <v>0</v>
      </c>
    </row>
    <row r="32" spans="1:10" s="6" customFormat="1" ht="21" customHeight="1" x14ac:dyDescent="0.45">
      <c r="A32" s="30" t="s">
        <v>38</v>
      </c>
      <c r="B32" s="9" t="s">
        <v>24</v>
      </c>
      <c r="C32" s="10">
        <v>50</v>
      </c>
      <c r="D32" s="10">
        <v>0</v>
      </c>
      <c r="E32" s="10">
        <f t="shared" si="0"/>
        <v>50</v>
      </c>
      <c r="F32" s="10">
        <v>1645</v>
      </c>
      <c r="G32" s="10">
        <v>0</v>
      </c>
      <c r="H32" s="10">
        <f t="shared" si="1"/>
        <v>1645</v>
      </c>
      <c r="I32" s="10">
        <f>(F32/C32)*1000</f>
        <v>32900</v>
      </c>
      <c r="J32" s="10">
        <v>0</v>
      </c>
    </row>
    <row r="33" spans="1:10" s="6" customFormat="1" ht="21" customHeight="1" x14ac:dyDescent="0.45">
      <c r="A33" s="31"/>
      <c r="B33" s="9" t="s">
        <v>25</v>
      </c>
      <c r="C33" s="10">
        <v>500</v>
      </c>
      <c r="D33" s="10">
        <v>0</v>
      </c>
      <c r="E33" s="10">
        <f t="shared" si="0"/>
        <v>500</v>
      </c>
      <c r="F33" s="10">
        <v>31000</v>
      </c>
      <c r="G33" s="10">
        <v>0</v>
      </c>
      <c r="H33" s="10">
        <f t="shared" si="1"/>
        <v>31000</v>
      </c>
      <c r="I33" s="10">
        <f t="shared" si="2"/>
        <v>62000</v>
      </c>
      <c r="J33" s="10">
        <v>0</v>
      </c>
    </row>
    <row r="34" spans="1:10" s="6" customFormat="1" ht="21" customHeight="1" x14ac:dyDescent="0.45">
      <c r="A34" s="31"/>
      <c r="B34" s="9" t="s">
        <v>26</v>
      </c>
      <c r="C34" s="10">
        <v>380</v>
      </c>
      <c r="D34" s="10">
        <v>0</v>
      </c>
      <c r="E34" s="10">
        <f t="shared" si="0"/>
        <v>380</v>
      </c>
      <c r="F34" s="10">
        <v>13500</v>
      </c>
      <c r="G34" s="10">
        <v>0</v>
      </c>
      <c r="H34" s="10">
        <f>G34+F34</f>
        <v>13500</v>
      </c>
      <c r="I34" s="10">
        <f t="shared" si="2"/>
        <v>35526.315789473687</v>
      </c>
      <c r="J34" s="10">
        <v>0</v>
      </c>
    </row>
    <row r="35" spans="1:10" s="6" customFormat="1" ht="21" customHeight="1" x14ac:dyDescent="0.45">
      <c r="A35" s="31"/>
      <c r="B35" s="9" t="s">
        <v>50</v>
      </c>
      <c r="C35" s="10">
        <v>80</v>
      </c>
      <c r="D35" s="10">
        <v>0</v>
      </c>
      <c r="E35" s="10">
        <f t="shared" si="0"/>
        <v>80</v>
      </c>
      <c r="F35" s="10">
        <v>2700</v>
      </c>
      <c r="G35" s="10">
        <v>0</v>
      </c>
      <c r="H35" s="10">
        <f t="shared" si="1"/>
        <v>2700</v>
      </c>
      <c r="I35" s="10">
        <f t="shared" si="2"/>
        <v>33750</v>
      </c>
      <c r="J35" s="10">
        <v>0</v>
      </c>
    </row>
    <row r="36" spans="1:10" s="6" customFormat="1" ht="21" customHeight="1" x14ac:dyDescent="0.45">
      <c r="A36" s="31"/>
      <c r="B36" s="9" t="s">
        <v>51</v>
      </c>
      <c r="C36" s="10">
        <v>0</v>
      </c>
      <c r="D36" s="10">
        <v>0</v>
      </c>
      <c r="E36" s="10">
        <f t="shared" si="0"/>
        <v>0</v>
      </c>
      <c r="F36" s="10">
        <v>0</v>
      </c>
      <c r="G36" s="10">
        <v>0</v>
      </c>
      <c r="H36" s="10">
        <f t="shared" si="1"/>
        <v>0</v>
      </c>
      <c r="I36" s="10">
        <v>0</v>
      </c>
      <c r="J36" s="10">
        <v>0</v>
      </c>
    </row>
    <row r="37" spans="1:10" s="6" customFormat="1" ht="21" customHeight="1" x14ac:dyDescent="0.45">
      <c r="A37" s="31"/>
      <c r="B37" s="9" t="s">
        <v>27</v>
      </c>
      <c r="C37" s="10">
        <v>0</v>
      </c>
      <c r="D37" s="10">
        <v>0</v>
      </c>
      <c r="E37" s="10">
        <f t="shared" si="0"/>
        <v>0</v>
      </c>
      <c r="F37" s="10">
        <v>0</v>
      </c>
      <c r="G37" s="10">
        <v>0</v>
      </c>
      <c r="H37" s="10">
        <f t="shared" si="1"/>
        <v>0</v>
      </c>
      <c r="I37" s="10">
        <v>0</v>
      </c>
      <c r="J37" s="10">
        <v>0</v>
      </c>
    </row>
    <row r="38" spans="1:10" s="6" customFormat="1" ht="21" customHeight="1" x14ac:dyDescent="0.45">
      <c r="A38" s="32"/>
      <c r="B38" s="11" t="s">
        <v>28</v>
      </c>
      <c r="C38" s="12">
        <f>SUM(C32:C37)</f>
        <v>1010</v>
      </c>
      <c r="D38" s="12">
        <f t="shared" ref="D38:F38" si="7">SUM(D32:D37)</f>
        <v>0</v>
      </c>
      <c r="E38" s="12">
        <f t="shared" si="7"/>
        <v>1010</v>
      </c>
      <c r="F38" s="12">
        <f t="shared" si="7"/>
        <v>48845</v>
      </c>
      <c r="G38" s="12">
        <f>SUM(G32:G37)</f>
        <v>0</v>
      </c>
      <c r="H38" s="12">
        <f t="shared" ref="H38" si="8">SUM(H32:H37)</f>
        <v>48845</v>
      </c>
      <c r="I38" s="12">
        <f t="shared" si="2"/>
        <v>48361.38613861386</v>
      </c>
      <c r="J38" s="12">
        <v>0</v>
      </c>
    </row>
    <row r="39" spans="1:10" s="6" customFormat="1" ht="21" customHeight="1" x14ac:dyDescent="0.45">
      <c r="A39" s="30" t="s">
        <v>39</v>
      </c>
      <c r="B39" s="9" t="s">
        <v>29</v>
      </c>
      <c r="C39" s="10">
        <v>8800</v>
      </c>
      <c r="D39" s="10">
        <v>200</v>
      </c>
      <c r="E39" s="10">
        <f t="shared" si="0"/>
        <v>9000</v>
      </c>
      <c r="F39" s="10">
        <v>73100</v>
      </c>
      <c r="G39" s="10">
        <v>320</v>
      </c>
      <c r="H39" s="10">
        <f t="shared" si="1"/>
        <v>73420</v>
      </c>
      <c r="I39" s="10">
        <f t="shared" si="2"/>
        <v>8306.818181818182</v>
      </c>
      <c r="J39" s="10">
        <f t="shared" si="2"/>
        <v>1600</v>
      </c>
    </row>
    <row r="40" spans="1:10" s="6" customFormat="1" ht="21" customHeight="1" x14ac:dyDescent="0.45">
      <c r="A40" s="31"/>
      <c r="B40" s="9" t="s">
        <v>30</v>
      </c>
      <c r="C40" s="10">
        <v>510</v>
      </c>
      <c r="D40" s="10">
        <v>0</v>
      </c>
      <c r="E40" s="10">
        <f t="shared" si="0"/>
        <v>510</v>
      </c>
      <c r="F40" s="10">
        <v>27550</v>
      </c>
      <c r="G40" s="10">
        <v>0</v>
      </c>
      <c r="H40" s="10">
        <f t="shared" si="1"/>
        <v>27550</v>
      </c>
      <c r="I40" s="10">
        <f t="shared" si="2"/>
        <v>54019.607843137259</v>
      </c>
      <c r="J40" s="10">
        <v>0</v>
      </c>
    </row>
    <row r="41" spans="1:10" s="6" customFormat="1" ht="21" customHeight="1" x14ac:dyDescent="0.45">
      <c r="A41" s="31"/>
      <c r="B41" s="9" t="s">
        <v>52</v>
      </c>
      <c r="C41" s="10">
        <v>8</v>
      </c>
      <c r="D41" s="10">
        <v>0</v>
      </c>
      <c r="E41" s="10">
        <f t="shared" si="0"/>
        <v>8</v>
      </c>
      <c r="F41" s="10">
        <v>465</v>
      </c>
      <c r="G41" s="10">
        <v>0</v>
      </c>
      <c r="H41" s="10">
        <f t="shared" si="1"/>
        <v>465</v>
      </c>
      <c r="I41" s="10">
        <f t="shared" si="2"/>
        <v>58125</v>
      </c>
      <c r="J41" s="10">
        <v>0</v>
      </c>
    </row>
    <row r="42" spans="1:10" s="6" customFormat="1" ht="21" customHeight="1" x14ac:dyDescent="0.45">
      <c r="A42" s="31"/>
      <c r="B42" s="9" t="s">
        <v>53</v>
      </c>
      <c r="C42" s="10">
        <v>200</v>
      </c>
      <c r="D42" s="10">
        <v>2</v>
      </c>
      <c r="E42" s="10">
        <f t="shared" si="0"/>
        <v>202</v>
      </c>
      <c r="F42" s="10">
        <v>1210</v>
      </c>
      <c r="G42" s="10">
        <v>3</v>
      </c>
      <c r="H42" s="10">
        <f t="shared" si="1"/>
        <v>1213</v>
      </c>
      <c r="I42" s="10">
        <f t="shared" si="2"/>
        <v>6050</v>
      </c>
      <c r="J42" s="10">
        <f t="shared" si="2"/>
        <v>1500</v>
      </c>
    </row>
    <row r="43" spans="1:10" s="6" customFormat="1" ht="21" customHeight="1" x14ac:dyDescent="0.45">
      <c r="A43" s="31"/>
      <c r="B43" s="9" t="s">
        <v>54</v>
      </c>
      <c r="C43" s="10">
        <v>10</v>
      </c>
      <c r="D43" s="10">
        <v>1.5</v>
      </c>
      <c r="E43" s="10">
        <f t="shared" si="0"/>
        <v>11.5</v>
      </c>
      <c r="F43" s="10">
        <v>58</v>
      </c>
      <c r="G43" s="10">
        <v>1.5</v>
      </c>
      <c r="H43" s="10">
        <f t="shared" si="1"/>
        <v>59.5</v>
      </c>
      <c r="I43" s="10">
        <f t="shared" si="2"/>
        <v>5800</v>
      </c>
      <c r="J43" s="10">
        <f t="shared" si="2"/>
        <v>1000</v>
      </c>
    </row>
    <row r="44" spans="1:10" s="6" customFormat="1" ht="21" customHeight="1" x14ac:dyDescent="0.45">
      <c r="A44" s="31"/>
      <c r="B44" s="9" t="s">
        <v>55</v>
      </c>
      <c r="C44" s="10">
        <v>0</v>
      </c>
      <c r="D44" s="10">
        <v>0</v>
      </c>
      <c r="E44" s="10">
        <f t="shared" si="0"/>
        <v>0</v>
      </c>
      <c r="F44" s="10">
        <v>0</v>
      </c>
      <c r="G44" s="10">
        <v>0</v>
      </c>
      <c r="H44" s="10">
        <f t="shared" si="1"/>
        <v>0</v>
      </c>
      <c r="I44" s="10">
        <v>0</v>
      </c>
      <c r="J44" s="10">
        <v>0</v>
      </c>
    </row>
    <row r="45" spans="1:10" s="6" customFormat="1" ht="21" customHeight="1" x14ac:dyDescent="0.45">
      <c r="A45" s="31"/>
      <c r="B45" s="9" t="s">
        <v>56</v>
      </c>
      <c r="C45" s="10">
        <v>0</v>
      </c>
      <c r="D45" s="10">
        <v>2</v>
      </c>
      <c r="E45" s="10">
        <f t="shared" si="0"/>
        <v>2</v>
      </c>
      <c r="F45" s="10">
        <v>0</v>
      </c>
      <c r="G45" s="10">
        <v>2.6</v>
      </c>
      <c r="H45" s="10">
        <f t="shared" si="1"/>
        <v>2.6</v>
      </c>
      <c r="I45" s="10">
        <v>0</v>
      </c>
      <c r="J45" s="10">
        <f t="shared" si="2"/>
        <v>1300</v>
      </c>
    </row>
    <row r="46" spans="1:10" s="6" customFormat="1" ht="21" customHeight="1" x14ac:dyDescent="0.45">
      <c r="A46" s="31"/>
      <c r="B46" s="9" t="s">
        <v>31</v>
      </c>
      <c r="C46" s="10">
        <v>50</v>
      </c>
      <c r="D46" s="10">
        <v>1000</v>
      </c>
      <c r="E46" s="10">
        <f t="shared" si="0"/>
        <v>1050</v>
      </c>
      <c r="F46" s="10">
        <v>1250</v>
      </c>
      <c r="G46" s="10">
        <v>960</v>
      </c>
      <c r="H46" s="10">
        <f t="shared" si="1"/>
        <v>2210</v>
      </c>
      <c r="I46" s="10">
        <f t="shared" si="2"/>
        <v>25000</v>
      </c>
      <c r="J46" s="10">
        <f t="shared" si="2"/>
        <v>960</v>
      </c>
    </row>
    <row r="47" spans="1:10" s="6" customFormat="1" ht="21" customHeight="1" x14ac:dyDescent="0.45">
      <c r="A47" s="32"/>
      <c r="B47" s="11" t="s">
        <v>32</v>
      </c>
      <c r="C47" s="12">
        <f>SUM(C39:C46)</f>
        <v>9578</v>
      </c>
      <c r="D47" s="12">
        <f t="shared" ref="D47:H47" si="9">SUM(D39:D46)</f>
        <v>1205.5</v>
      </c>
      <c r="E47" s="12">
        <f t="shared" si="9"/>
        <v>10783.5</v>
      </c>
      <c r="F47" s="12">
        <f t="shared" si="9"/>
        <v>103633</v>
      </c>
      <c r="G47" s="12">
        <f t="shared" si="9"/>
        <v>1287.0999999999999</v>
      </c>
      <c r="H47" s="12">
        <f t="shared" si="9"/>
        <v>104920.1</v>
      </c>
      <c r="I47" s="12">
        <f t="shared" si="2"/>
        <v>10819.899770306954</v>
      </c>
      <c r="J47" s="12">
        <f t="shared" si="2"/>
        <v>1067.6897552882619</v>
      </c>
    </row>
    <row r="48" spans="1:10" s="6" customFormat="1" ht="21" customHeight="1" x14ac:dyDescent="0.45">
      <c r="A48" s="13"/>
      <c r="B48" s="11" t="s">
        <v>64</v>
      </c>
      <c r="C48" s="12">
        <v>0</v>
      </c>
      <c r="D48" s="12">
        <v>0</v>
      </c>
      <c r="E48" s="12">
        <v>0</v>
      </c>
      <c r="F48" s="12">
        <v>0</v>
      </c>
      <c r="G48" s="12">
        <v>0</v>
      </c>
      <c r="H48" s="12">
        <v>0</v>
      </c>
      <c r="I48" s="12">
        <v>0</v>
      </c>
      <c r="J48" s="12">
        <v>0</v>
      </c>
    </row>
    <row r="49" spans="1:10" s="5" customFormat="1" ht="21" customHeight="1" x14ac:dyDescent="0.5">
      <c r="A49" s="33" t="s">
        <v>33</v>
      </c>
      <c r="B49" s="34"/>
      <c r="C49" s="14">
        <f>SUM(C7+C13+C18+C31+C38+C47+C48)</f>
        <v>25249</v>
      </c>
      <c r="D49" s="14">
        <f t="shared" ref="D49:H49" si="10">SUM(D7+D13+D18+D31+D38+D47+D48)</f>
        <v>136362.5</v>
      </c>
      <c r="E49" s="14">
        <f t="shared" si="10"/>
        <v>161611.5</v>
      </c>
      <c r="F49" s="14">
        <f t="shared" si="10"/>
        <v>391178</v>
      </c>
      <c r="G49" s="14">
        <f t="shared" si="10"/>
        <v>104631.6</v>
      </c>
      <c r="H49" s="14">
        <f t="shared" si="10"/>
        <v>495809.6</v>
      </c>
      <c r="I49" s="14">
        <f t="shared" si="2"/>
        <v>15492.811596498872</v>
      </c>
      <c r="J49" s="14">
        <f t="shared" si="2"/>
        <v>767.30479420661845</v>
      </c>
    </row>
    <row r="51" spans="1:10" ht="22.5" customHeight="1" x14ac:dyDescent="0.7">
      <c r="B51" s="20"/>
      <c r="C51" s="20"/>
      <c r="D51" s="3"/>
      <c r="E51" s="20"/>
      <c r="F51" s="20"/>
      <c r="G51" s="3"/>
      <c r="H51" s="20"/>
      <c r="I51" s="20"/>
      <c r="J51" s="1"/>
    </row>
    <row r="52" spans="1:10" ht="18.75" customHeight="1" x14ac:dyDescent="0.7">
      <c r="B52" s="20"/>
      <c r="C52" s="20"/>
      <c r="D52" s="3"/>
      <c r="E52" s="20"/>
      <c r="F52" s="20"/>
      <c r="G52" s="3"/>
      <c r="H52" s="20"/>
      <c r="I52" s="20"/>
      <c r="J52" s="1"/>
    </row>
    <row r="53" spans="1:10" ht="25.5" x14ac:dyDescent="0.7">
      <c r="B53" s="21"/>
      <c r="C53" s="21"/>
      <c r="D53" s="4"/>
      <c r="E53" s="20"/>
      <c r="F53" s="20"/>
      <c r="G53" s="3"/>
      <c r="H53" s="21"/>
      <c r="I53" s="21"/>
      <c r="J53" s="2"/>
    </row>
    <row r="55" spans="1:10" ht="25.5" x14ac:dyDescent="0.7">
      <c r="F55" s="19"/>
      <c r="G55" s="19"/>
    </row>
    <row r="56" spans="1:10" ht="25.5" x14ac:dyDescent="0.7">
      <c r="F56" s="19"/>
      <c r="G56" s="19"/>
    </row>
    <row r="57" spans="1:10" ht="25.5" x14ac:dyDescent="0.7">
      <c r="F57" s="19"/>
      <c r="G57" s="19"/>
    </row>
  </sheetData>
  <mergeCells count="24">
    <mergeCell ref="A49:B49"/>
    <mergeCell ref="A1:J1"/>
    <mergeCell ref="A2:B3"/>
    <mergeCell ref="C2:E2"/>
    <mergeCell ref="F2:H2"/>
    <mergeCell ref="I2:J2"/>
    <mergeCell ref="A4:A7"/>
    <mergeCell ref="A8:A13"/>
    <mergeCell ref="A14:A18"/>
    <mergeCell ref="A19:A31"/>
    <mergeCell ref="A32:A38"/>
    <mergeCell ref="A39:A47"/>
    <mergeCell ref="F57:G57"/>
    <mergeCell ref="B51:C51"/>
    <mergeCell ref="E51:F51"/>
    <mergeCell ref="H51:I51"/>
    <mergeCell ref="B52:C52"/>
    <mergeCell ref="E52:F52"/>
    <mergeCell ref="H52:I52"/>
    <mergeCell ref="B53:C53"/>
    <mergeCell ref="E53:F53"/>
    <mergeCell ref="H53:I53"/>
    <mergeCell ref="F55:G55"/>
    <mergeCell ref="F56:G56"/>
  </mergeCells>
  <printOptions horizontalCentered="1" verticalCentered="1"/>
  <pageMargins left="0.196850393700787" right="0.39370078740157499" top="0.39370078740157499" bottom="0.39370078740157499" header="0.31496062992126" footer="0.31496062992126"/>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rightToLeft="1" topLeftCell="A22" zoomScale="70" zoomScaleNormal="70" workbookViewId="0">
      <selection activeCell="U36" sqref="U36"/>
    </sheetView>
  </sheetViews>
  <sheetFormatPr defaultRowHeight="15" x14ac:dyDescent="0.25"/>
  <cols>
    <col min="2" max="2" width="17.140625" customWidth="1"/>
    <col min="3" max="10" width="11" customWidth="1"/>
  </cols>
  <sheetData>
    <row r="1" spans="1:10" s="7" customFormat="1" ht="31.5" customHeight="1" x14ac:dyDescent="0.55000000000000004">
      <c r="A1" s="22" t="s">
        <v>72</v>
      </c>
      <c r="B1" s="22"/>
      <c r="C1" s="22"/>
      <c r="D1" s="22"/>
      <c r="E1" s="22"/>
      <c r="F1" s="22"/>
      <c r="G1" s="22"/>
      <c r="H1" s="22"/>
      <c r="I1" s="22"/>
      <c r="J1" s="22"/>
    </row>
    <row r="2" spans="1:10" s="5" customFormat="1" ht="21" customHeight="1" x14ac:dyDescent="0.5">
      <c r="A2" s="23" t="s">
        <v>0</v>
      </c>
      <c r="B2" s="24"/>
      <c r="C2" s="27" t="s">
        <v>57</v>
      </c>
      <c r="D2" s="28"/>
      <c r="E2" s="29"/>
      <c r="F2" s="27" t="s">
        <v>58</v>
      </c>
      <c r="G2" s="28"/>
      <c r="H2" s="29"/>
      <c r="I2" s="27" t="s">
        <v>59</v>
      </c>
      <c r="J2" s="29"/>
    </row>
    <row r="3" spans="1:10" s="5" customFormat="1" ht="21" customHeight="1" x14ac:dyDescent="0.5">
      <c r="A3" s="25"/>
      <c r="B3" s="26"/>
      <c r="C3" s="8" t="s">
        <v>4</v>
      </c>
      <c r="D3" s="8" t="s">
        <v>5</v>
      </c>
      <c r="E3" s="8" t="s">
        <v>6</v>
      </c>
      <c r="F3" s="8" t="s">
        <v>4</v>
      </c>
      <c r="G3" s="8" t="s">
        <v>5</v>
      </c>
      <c r="H3" s="8" t="s">
        <v>6</v>
      </c>
      <c r="I3" s="8" t="s">
        <v>4</v>
      </c>
      <c r="J3" s="8" t="s">
        <v>5</v>
      </c>
    </row>
    <row r="4" spans="1:10" s="6" customFormat="1" ht="21" customHeight="1" x14ac:dyDescent="0.45">
      <c r="A4" s="30" t="s">
        <v>34</v>
      </c>
      <c r="B4" s="9" t="s">
        <v>7</v>
      </c>
      <c r="C4" s="10">
        <v>600</v>
      </c>
      <c r="D4" s="10">
        <v>2000</v>
      </c>
      <c r="E4" s="10">
        <f>D4+C4</f>
        <v>2600</v>
      </c>
      <c r="F4" s="10">
        <v>2520</v>
      </c>
      <c r="G4" s="10">
        <v>1660</v>
      </c>
      <c r="H4" s="10">
        <f>SUM(F4:G4)</f>
        <v>4180</v>
      </c>
      <c r="I4" s="10">
        <f>(F4/C4)*1000</f>
        <v>4200</v>
      </c>
      <c r="J4" s="10">
        <f>(G4/D4)*1000</f>
        <v>830</v>
      </c>
    </row>
    <row r="5" spans="1:10" s="6" customFormat="1" ht="21" customHeight="1" x14ac:dyDescent="0.45">
      <c r="A5" s="31"/>
      <c r="B5" s="9" t="s">
        <v>8</v>
      </c>
      <c r="C5" s="10">
        <v>450</v>
      </c>
      <c r="D5" s="10">
        <v>500</v>
      </c>
      <c r="E5" s="10">
        <f t="shared" ref="E5:E46" si="0">D5+C5</f>
        <v>950</v>
      </c>
      <c r="F5" s="10">
        <v>1800</v>
      </c>
      <c r="G5" s="10">
        <v>375</v>
      </c>
      <c r="H5" s="10">
        <f>SUM(F5:G5)</f>
        <v>2175</v>
      </c>
      <c r="I5" s="10">
        <f t="shared" ref="I5:J49" si="1">(F5/C5)*1000</f>
        <v>4000</v>
      </c>
      <c r="J5" s="10">
        <f t="shared" si="1"/>
        <v>750</v>
      </c>
    </row>
    <row r="6" spans="1:10" s="6" customFormat="1" ht="21" customHeight="1" x14ac:dyDescent="0.45">
      <c r="A6" s="31"/>
      <c r="B6" s="9" t="s">
        <v>9</v>
      </c>
      <c r="C6" s="10">
        <v>0</v>
      </c>
      <c r="D6" s="10">
        <v>0</v>
      </c>
      <c r="E6" s="10">
        <f t="shared" si="0"/>
        <v>0</v>
      </c>
      <c r="F6" s="10">
        <v>0</v>
      </c>
      <c r="G6" s="10">
        <v>0</v>
      </c>
      <c r="H6" s="10">
        <f t="shared" ref="H6:H46" si="2">G6+F6</f>
        <v>0</v>
      </c>
      <c r="I6" s="10">
        <v>0</v>
      </c>
      <c r="J6" s="10">
        <v>0</v>
      </c>
    </row>
    <row r="7" spans="1:10" s="6" customFormat="1" ht="21" customHeight="1" x14ac:dyDescent="0.45">
      <c r="A7" s="32"/>
      <c r="B7" s="11" t="s">
        <v>10</v>
      </c>
      <c r="C7" s="12">
        <f t="shared" ref="C7:H7" si="3">SUM(C4:C6)</f>
        <v>1050</v>
      </c>
      <c r="D7" s="12">
        <f t="shared" si="3"/>
        <v>2500</v>
      </c>
      <c r="E7" s="12">
        <f t="shared" si="3"/>
        <v>3550</v>
      </c>
      <c r="F7" s="12">
        <f t="shared" si="3"/>
        <v>4320</v>
      </c>
      <c r="G7" s="12">
        <f t="shared" si="3"/>
        <v>2035</v>
      </c>
      <c r="H7" s="12">
        <f t="shared" si="3"/>
        <v>6355</v>
      </c>
      <c r="I7" s="12">
        <f t="shared" si="1"/>
        <v>4114.2857142857138</v>
      </c>
      <c r="J7" s="12">
        <f t="shared" si="1"/>
        <v>814</v>
      </c>
    </row>
    <row r="8" spans="1:10" s="6" customFormat="1" ht="21" customHeight="1" x14ac:dyDescent="0.45">
      <c r="A8" s="30" t="s">
        <v>35</v>
      </c>
      <c r="B8" s="9" t="s">
        <v>11</v>
      </c>
      <c r="C8" s="10">
        <v>5</v>
      </c>
      <c r="D8" s="10">
        <v>400</v>
      </c>
      <c r="E8" s="10">
        <f t="shared" si="0"/>
        <v>405</v>
      </c>
      <c r="F8" s="10">
        <v>4.5</v>
      </c>
      <c r="G8" s="10">
        <v>140</v>
      </c>
      <c r="H8" s="10">
        <f t="shared" si="2"/>
        <v>144.5</v>
      </c>
      <c r="I8" s="10">
        <f t="shared" si="1"/>
        <v>900</v>
      </c>
      <c r="J8" s="10">
        <f t="shared" si="1"/>
        <v>350</v>
      </c>
    </row>
    <row r="9" spans="1:10" s="6" customFormat="1" ht="21" customHeight="1" x14ac:dyDescent="0.45">
      <c r="A9" s="31"/>
      <c r="B9" s="9" t="s">
        <v>12</v>
      </c>
      <c r="C9" s="10">
        <v>2700</v>
      </c>
      <c r="D9" s="10">
        <v>0</v>
      </c>
      <c r="E9" s="10">
        <f t="shared" si="0"/>
        <v>2700</v>
      </c>
      <c r="F9" s="10">
        <v>7425</v>
      </c>
      <c r="G9" s="10">
        <v>0</v>
      </c>
      <c r="H9" s="10">
        <f t="shared" si="2"/>
        <v>7425</v>
      </c>
      <c r="I9" s="10">
        <f t="shared" si="1"/>
        <v>2750</v>
      </c>
      <c r="J9" s="10">
        <v>0</v>
      </c>
    </row>
    <row r="10" spans="1:10" s="6" customFormat="1" ht="21" customHeight="1" x14ac:dyDescent="0.45">
      <c r="A10" s="31"/>
      <c r="B10" s="9" t="s">
        <v>13</v>
      </c>
      <c r="C10" s="10">
        <v>5</v>
      </c>
      <c r="D10" s="10">
        <v>117</v>
      </c>
      <c r="E10" s="10">
        <f t="shared" si="0"/>
        <v>122</v>
      </c>
      <c r="F10" s="10">
        <v>5</v>
      </c>
      <c r="G10" s="10">
        <v>41</v>
      </c>
      <c r="H10" s="10">
        <f t="shared" si="2"/>
        <v>46</v>
      </c>
      <c r="I10" s="10">
        <f t="shared" si="1"/>
        <v>1000</v>
      </c>
      <c r="J10" s="10">
        <f t="shared" si="1"/>
        <v>350.4273504273504</v>
      </c>
    </row>
    <row r="11" spans="1:10" s="6" customFormat="1" ht="21" customHeight="1" x14ac:dyDescent="0.45">
      <c r="A11" s="31"/>
      <c r="B11" s="9" t="s">
        <v>60</v>
      </c>
      <c r="C11" s="10">
        <v>0</v>
      </c>
      <c r="D11" s="10">
        <v>0</v>
      </c>
      <c r="E11" s="10">
        <f t="shared" si="0"/>
        <v>0</v>
      </c>
      <c r="F11" s="10">
        <v>0</v>
      </c>
      <c r="G11" s="10">
        <v>0</v>
      </c>
      <c r="H11" s="10">
        <f t="shared" si="2"/>
        <v>0</v>
      </c>
      <c r="I11" s="10">
        <v>0</v>
      </c>
      <c r="J11" s="10">
        <v>0</v>
      </c>
    </row>
    <row r="12" spans="1:10" s="6" customFormat="1" ht="21" customHeight="1" x14ac:dyDescent="0.45">
      <c r="A12" s="31"/>
      <c r="B12" s="9" t="s">
        <v>14</v>
      </c>
      <c r="C12" s="10">
        <v>0</v>
      </c>
      <c r="D12" s="10">
        <v>0</v>
      </c>
      <c r="E12" s="10">
        <f t="shared" si="0"/>
        <v>0</v>
      </c>
      <c r="F12" s="10">
        <v>0</v>
      </c>
      <c r="G12" s="10">
        <v>0</v>
      </c>
      <c r="H12" s="10">
        <f t="shared" si="2"/>
        <v>0</v>
      </c>
      <c r="I12" s="10">
        <v>0</v>
      </c>
      <c r="J12" s="10">
        <v>0</v>
      </c>
    </row>
    <row r="13" spans="1:10" s="6" customFormat="1" ht="21" customHeight="1" x14ac:dyDescent="0.45">
      <c r="A13" s="32"/>
      <c r="B13" s="11" t="s">
        <v>15</v>
      </c>
      <c r="C13" s="12">
        <f>SUM(C8:C12)</f>
        <v>2710</v>
      </c>
      <c r="D13" s="12">
        <f>SUM(D8:D12)</f>
        <v>517</v>
      </c>
      <c r="E13" s="12">
        <f>SUM(E8:E12)</f>
        <v>3227</v>
      </c>
      <c r="F13" s="12">
        <f t="shared" ref="F13:H13" si="4">SUM(F8:F12)</f>
        <v>7434.5</v>
      </c>
      <c r="G13" s="12">
        <f t="shared" si="4"/>
        <v>181</v>
      </c>
      <c r="H13" s="12">
        <f t="shared" si="4"/>
        <v>7615.5</v>
      </c>
      <c r="I13" s="12">
        <f t="shared" si="1"/>
        <v>2743.3579335793356</v>
      </c>
      <c r="J13" s="12">
        <f t="shared" si="1"/>
        <v>350.09671179883946</v>
      </c>
    </row>
    <row r="14" spans="1:10" s="6" customFormat="1" ht="21" customHeight="1" x14ac:dyDescent="0.45">
      <c r="A14" s="30" t="s">
        <v>36</v>
      </c>
      <c r="B14" s="9" t="s">
        <v>16</v>
      </c>
      <c r="C14" s="10">
        <v>0</v>
      </c>
      <c r="D14" s="10">
        <v>0</v>
      </c>
      <c r="E14" s="10">
        <f t="shared" si="0"/>
        <v>0</v>
      </c>
      <c r="F14" s="10">
        <v>0</v>
      </c>
      <c r="G14" s="10">
        <v>0</v>
      </c>
      <c r="H14" s="10">
        <f t="shared" si="2"/>
        <v>0</v>
      </c>
      <c r="I14" s="10">
        <v>0</v>
      </c>
      <c r="J14" s="10">
        <v>0</v>
      </c>
    </row>
    <row r="15" spans="1:10" s="6" customFormat="1" ht="21" customHeight="1" x14ac:dyDescent="0.45">
      <c r="A15" s="31"/>
      <c r="B15" s="9" t="s">
        <v>17</v>
      </c>
      <c r="C15" s="10">
        <v>0</v>
      </c>
      <c r="D15" s="10">
        <v>0</v>
      </c>
      <c r="E15" s="10">
        <f t="shared" si="0"/>
        <v>0</v>
      </c>
      <c r="F15" s="10">
        <v>0</v>
      </c>
      <c r="G15" s="10">
        <v>0</v>
      </c>
      <c r="H15" s="10">
        <f t="shared" si="2"/>
        <v>0</v>
      </c>
      <c r="I15" s="10">
        <v>0</v>
      </c>
      <c r="J15" s="10">
        <v>0</v>
      </c>
    </row>
    <row r="16" spans="1:10" s="6" customFormat="1" ht="21" customHeight="1" x14ac:dyDescent="0.45">
      <c r="A16" s="31"/>
      <c r="B16" s="9" t="s">
        <v>18</v>
      </c>
      <c r="C16" s="10">
        <v>40</v>
      </c>
      <c r="D16" s="10">
        <v>0</v>
      </c>
      <c r="E16" s="10">
        <f t="shared" si="0"/>
        <v>40</v>
      </c>
      <c r="F16" s="10">
        <v>105</v>
      </c>
      <c r="G16" s="10">
        <v>0</v>
      </c>
      <c r="H16" s="10">
        <f t="shared" si="2"/>
        <v>105</v>
      </c>
      <c r="I16" s="10">
        <f t="shared" si="1"/>
        <v>2625</v>
      </c>
      <c r="J16" s="10">
        <v>0</v>
      </c>
    </row>
    <row r="17" spans="1:10" s="6" customFormat="1" ht="21" customHeight="1" x14ac:dyDescent="0.45">
      <c r="A17" s="31"/>
      <c r="B17" s="9" t="s">
        <v>41</v>
      </c>
      <c r="C17" s="10">
        <v>0</v>
      </c>
      <c r="D17" s="10">
        <v>8</v>
      </c>
      <c r="E17" s="10">
        <f t="shared" si="0"/>
        <v>8</v>
      </c>
      <c r="F17" s="10">
        <v>0</v>
      </c>
      <c r="G17" s="10">
        <v>4.4000000000000004</v>
      </c>
      <c r="H17" s="10">
        <f t="shared" si="2"/>
        <v>4.4000000000000004</v>
      </c>
      <c r="I17" s="10">
        <v>0</v>
      </c>
      <c r="J17" s="10">
        <f>(G17/D17)*1000</f>
        <v>550</v>
      </c>
    </row>
    <row r="18" spans="1:10" s="6" customFormat="1" ht="21" customHeight="1" x14ac:dyDescent="0.45">
      <c r="A18" s="32"/>
      <c r="B18" s="11" t="s">
        <v>19</v>
      </c>
      <c r="C18" s="12">
        <f t="shared" ref="C18:H18" si="5">SUM(C14:C17)</f>
        <v>40</v>
      </c>
      <c r="D18" s="12">
        <f t="shared" si="5"/>
        <v>8</v>
      </c>
      <c r="E18" s="12">
        <f t="shared" si="5"/>
        <v>48</v>
      </c>
      <c r="F18" s="12">
        <f t="shared" si="5"/>
        <v>105</v>
      </c>
      <c r="G18" s="12">
        <f t="shared" si="5"/>
        <v>4.4000000000000004</v>
      </c>
      <c r="H18" s="12">
        <f t="shared" si="5"/>
        <v>109.4</v>
      </c>
      <c r="I18" s="12">
        <f t="shared" si="1"/>
        <v>2625</v>
      </c>
      <c r="J18" s="12">
        <f>(G18/D18)*1000</f>
        <v>550</v>
      </c>
    </row>
    <row r="19" spans="1:10" s="6" customFormat="1" ht="21" customHeight="1" x14ac:dyDescent="0.45">
      <c r="A19" s="30" t="s">
        <v>37</v>
      </c>
      <c r="B19" s="9" t="s">
        <v>20</v>
      </c>
      <c r="C19" s="10">
        <v>0</v>
      </c>
      <c r="D19" s="10">
        <v>0</v>
      </c>
      <c r="E19" s="10">
        <f t="shared" si="0"/>
        <v>0</v>
      </c>
      <c r="F19" s="10">
        <v>0</v>
      </c>
      <c r="G19" s="10">
        <v>0</v>
      </c>
      <c r="H19" s="10">
        <f t="shared" si="2"/>
        <v>0</v>
      </c>
      <c r="I19" s="10">
        <v>0</v>
      </c>
      <c r="J19" s="10">
        <v>0</v>
      </c>
    </row>
    <row r="20" spans="1:10" s="6" customFormat="1" ht="21" customHeight="1" x14ac:dyDescent="0.45">
      <c r="A20" s="31"/>
      <c r="B20" s="9" t="s">
        <v>21</v>
      </c>
      <c r="C20" s="10">
        <v>20</v>
      </c>
      <c r="D20" s="10">
        <v>0</v>
      </c>
      <c r="E20" s="10">
        <f t="shared" si="0"/>
        <v>20</v>
      </c>
      <c r="F20" s="10">
        <v>1020</v>
      </c>
      <c r="G20" s="10">
        <v>0</v>
      </c>
      <c r="H20" s="10">
        <f t="shared" si="2"/>
        <v>1020</v>
      </c>
      <c r="I20" s="10">
        <f>(F20/C20)*1000</f>
        <v>51000</v>
      </c>
      <c r="J20" s="10">
        <v>0</v>
      </c>
    </row>
    <row r="21" spans="1:10" s="6" customFormat="1" ht="21" customHeight="1" x14ac:dyDescent="0.45">
      <c r="A21" s="31"/>
      <c r="B21" s="9" t="s">
        <v>22</v>
      </c>
      <c r="C21" s="10">
        <v>100</v>
      </c>
      <c r="D21" s="10">
        <v>0</v>
      </c>
      <c r="E21" s="10">
        <f t="shared" si="0"/>
        <v>100</v>
      </c>
      <c r="F21" s="10">
        <v>6000</v>
      </c>
      <c r="G21" s="10">
        <v>0</v>
      </c>
      <c r="H21" s="10">
        <f t="shared" si="2"/>
        <v>6000</v>
      </c>
      <c r="I21" s="10">
        <f t="shared" ref="I21:I28" si="6">(F21/C21)*1000</f>
        <v>60000</v>
      </c>
      <c r="J21" s="10">
        <v>0</v>
      </c>
    </row>
    <row r="22" spans="1:10" s="6" customFormat="1" ht="21" customHeight="1" x14ac:dyDescent="0.45">
      <c r="A22" s="31"/>
      <c r="B22" s="9" t="s">
        <v>42</v>
      </c>
      <c r="C22" s="10">
        <v>0</v>
      </c>
      <c r="D22" s="10">
        <v>0</v>
      </c>
      <c r="E22" s="10">
        <f t="shared" si="0"/>
        <v>0</v>
      </c>
      <c r="F22" s="10">
        <v>0</v>
      </c>
      <c r="G22" s="10">
        <v>0</v>
      </c>
      <c r="H22" s="10">
        <f t="shared" si="2"/>
        <v>0</v>
      </c>
      <c r="I22" s="10">
        <v>0</v>
      </c>
      <c r="J22" s="10">
        <v>0</v>
      </c>
    </row>
    <row r="23" spans="1:10" s="6" customFormat="1" ht="21" customHeight="1" x14ac:dyDescent="0.45">
      <c r="A23" s="31"/>
      <c r="B23" s="9" t="s">
        <v>61</v>
      </c>
      <c r="C23" s="10">
        <v>0.1</v>
      </c>
      <c r="D23" s="10">
        <v>0</v>
      </c>
      <c r="E23" s="10">
        <f t="shared" si="0"/>
        <v>0.1</v>
      </c>
      <c r="F23" s="10">
        <v>2</v>
      </c>
      <c r="G23" s="10">
        <v>0</v>
      </c>
      <c r="H23" s="10">
        <f t="shared" si="2"/>
        <v>2</v>
      </c>
      <c r="I23" s="10">
        <f t="shared" si="6"/>
        <v>20000</v>
      </c>
      <c r="J23" s="10">
        <v>0</v>
      </c>
    </row>
    <row r="24" spans="1:10" s="6" customFormat="1" ht="21" customHeight="1" x14ac:dyDescent="0.45">
      <c r="A24" s="31"/>
      <c r="B24" s="9" t="s">
        <v>44</v>
      </c>
      <c r="C24" s="10">
        <v>0</v>
      </c>
      <c r="D24" s="10">
        <v>0</v>
      </c>
      <c r="E24" s="10">
        <f t="shared" si="0"/>
        <v>0</v>
      </c>
      <c r="F24" s="10">
        <v>0</v>
      </c>
      <c r="G24" s="10">
        <v>0</v>
      </c>
      <c r="H24" s="10">
        <f t="shared" si="2"/>
        <v>0</v>
      </c>
      <c r="I24" s="10">
        <v>0</v>
      </c>
      <c r="J24" s="10">
        <v>0</v>
      </c>
    </row>
    <row r="25" spans="1:10" s="6" customFormat="1" ht="21" customHeight="1" x14ac:dyDescent="0.45">
      <c r="A25" s="31"/>
      <c r="B25" s="9" t="s">
        <v>62</v>
      </c>
      <c r="C25" s="10">
        <v>0.1</v>
      </c>
      <c r="D25" s="10">
        <v>0</v>
      </c>
      <c r="E25" s="10">
        <f t="shared" si="0"/>
        <v>0.1</v>
      </c>
      <c r="F25" s="10">
        <v>3</v>
      </c>
      <c r="G25" s="10">
        <v>0</v>
      </c>
      <c r="H25" s="10">
        <f t="shared" si="2"/>
        <v>3</v>
      </c>
      <c r="I25" s="10">
        <f t="shared" si="6"/>
        <v>30000</v>
      </c>
      <c r="J25" s="10">
        <v>0</v>
      </c>
    </row>
    <row r="26" spans="1:10" s="6" customFormat="1" ht="21" customHeight="1" x14ac:dyDescent="0.45">
      <c r="A26" s="31"/>
      <c r="B26" s="9" t="s">
        <v>46</v>
      </c>
      <c r="C26" s="10">
        <v>0</v>
      </c>
      <c r="D26" s="10">
        <v>0</v>
      </c>
      <c r="E26" s="10">
        <f t="shared" si="0"/>
        <v>0</v>
      </c>
      <c r="F26" s="10">
        <v>0</v>
      </c>
      <c r="G26" s="10">
        <v>0</v>
      </c>
      <c r="H26" s="10">
        <f t="shared" si="2"/>
        <v>0</v>
      </c>
      <c r="I26" s="10">
        <v>0</v>
      </c>
      <c r="J26" s="10">
        <v>0</v>
      </c>
    </row>
    <row r="27" spans="1:10" s="6" customFormat="1" ht="21" customHeight="1" x14ac:dyDescent="0.45">
      <c r="A27" s="31"/>
      <c r="B27" s="9" t="s">
        <v>47</v>
      </c>
      <c r="C27" s="10">
        <v>0</v>
      </c>
      <c r="D27" s="10">
        <v>0</v>
      </c>
      <c r="E27" s="10">
        <f t="shared" si="0"/>
        <v>0</v>
      </c>
      <c r="F27" s="10">
        <v>0</v>
      </c>
      <c r="G27" s="10">
        <v>0</v>
      </c>
      <c r="H27" s="10">
        <f t="shared" si="2"/>
        <v>0</v>
      </c>
      <c r="I27" s="10">
        <v>0</v>
      </c>
      <c r="J27" s="10">
        <v>0</v>
      </c>
    </row>
    <row r="28" spans="1:10" s="6" customFormat="1" ht="21" customHeight="1" x14ac:dyDescent="0.45">
      <c r="A28" s="31"/>
      <c r="B28" s="9" t="s">
        <v>48</v>
      </c>
      <c r="C28" s="10">
        <v>10</v>
      </c>
      <c r="D28" s="10">
        <v>0</v>
      </c>
      <c r="E28" s="10">
        <f t="shared" si="0"/>
        <v>10</v>
      </c>
      <c r="F28" s="10">
        <v>100</v>
      </c>
      <c r="G28" s="10">
        <v>0</v>
      </c>
      <c r="H28" s="10">
        <f t="shared" si="2"/>
        <v>100</v>
      </c>
      <c r="I28" s="10">
        <f t="shared" si="6"/>
        <v>10000</v>
      </c>
      <c r="J28" s="10">
        <v>0</v>
      </c>
    </row>
    <row r="29" spans="1:10" s="6" customFormat="1" ht="21" customHeight="1" x14ac:dyDescent="0.45">
      <c r="A29" s="31"/>
      <c r="B29" s="9" t="s">
        <v>49</v>
      </c>
      <c r="C29" s="10">
        <v>0</v>
      </c>
      <c r="D29" s="10">
        <v>0</v>
      </c>
      <c r="E29" s="10">
        <f t="shared" si="0"/>
        <v>0</v>
      </c>
      <c r="F29" s="10">
        <v>0</v>
      </c>
      <c r="G29" s="10">
        <v>0</v>
      </c>
      <c r="H29" s="10">
        <f t="shared" si="2"/>
        <v>0</v>
      </c>
      <c r="I29" s="10">
        <v>0</v>
      </c>
      <c r="J29" s="10">
        <v>0</v>
      </c>
    </row>
    <row r="30" spans="1:10" s="6" customFormat="1" ht="21" customHeight="1" x14ac:dyDescent="0.45">
      <c r="A30" s="31"/>
      <c r="B30" s="9" t="s">
        <v>63</v>
      </c>
      <c r="C30" s="10">
        <v>0</v>
      </c>
      <c r="D30" s="10">
        <v>0</v>
      </c>
      <c r="E30" s="10">
        <f t="shared" si="0"/>
        <v>0</v>
      </c>
      <c r="F30" s="10">
        <v>0</v>
      </c>
      <c r="G30" s="10">
        <v>0</v>
      </c>
      <c r="H30" s="10">
        <f t="shared" si="2"/>
        <v>0</v>
      </c>
      <c r="I30" s="10">
        <v>0</v>
      </c>
      <c r="J30" s="10">
        <v>0</v>
      </c>
    </row>
    <row r="31" spans="1:10" s="6" customFormat="1" ht="21" customHeight="1" x14ac:dyDescent="0.45">
      <c r="A31" s="32"/>
      <c r="B31" s="11" t="s">
        <v>23</v>
      </c>
      <c r="C31" s="12">
        <f>SUM(C19:C30)</f>
        <v>130.19999999999999</v>
      </c>
      <c r="D31" s="12">
        <f t="shared" ref="D31:H31" si="7">SUM(D19:D30)</f>
        <v>0</v>
      </c>
      <c r="E31" s="12">
        <f t="shared" si="7"/>
        <v>130.19999999999999</v>
      </c>
      <c r="F31" s="12">
        <f t="shared" si="7"/>
        <v>7125</v>
      </c>
      <c r="G31" s="12">
        <f t="shared" si="7"/>
        <v>0</v>
      </c>
      <c r="H31" s="12">
        <f t="shared" si="7"/>
        <v>7125</v>
      </c>
      <c r="I31" s="12">
        <f t="shared" si="1"/>
        <v>54723.502304147471</v>
      </c>
      <c r="J31" s="12">
        <v>0</v>
      </c>
    </row>
    <row r="32" spans="1:10" s="6" customFormat="1" ht="21" customHeight="1" x14ac:dyDescent="0.45">
      <c r="A32" s="30" t="s">
        <v>38</v>
      </c>
      <c r="B32" s="9" t="s">
        <v>24</v>
      </c>
      <c r="C32" s="10">
        <v>0</v>
      </c>
      <c r="D32" s="10">
        <v>0</v>
      </c>
      <c r="E32" s="10">
        <f t="shared" si="0"/>
        <v>0</v>
      </c>
      <c r="F32" s="10">
        <v>0</v>
      </c>
      <c r="G32" s="10">
        <v>0</v>
      </c>
      <c r="H32" s="10">
        <f t="shared" si="2"/>
        <v>0</v>
      </c>
      <c r="I32" s="10">
        <v>0</v>
      </c>
      <c r="J32" s="10">
        <v>0</v>
      </c>
    </row>
    <row r="33" spans="1:10" s="6" customFormat="1" ht="21" customHeight="1" x14ac:dyDescent="0.45">
      <c r="A33" s="31"/>
      <c r="B33" s="9" t="s">
        <v>25</v>
      </c>
      <c r="C33" s="10">
        <v>0</v>
      </c>
      <c r="D33" s="10">
        <v>0</v>
      </c>
      <c r="E33" s="10">
        <f t="shared" si="0"/>
        <v>0</v>
      </c>
      <c r="F33" s="10">
        <v>0</v>
      </c>
      <c r="G33" s="10">
        <v>0</v>
      </c>
      <c r="H33" s="10">
        <f t="shared" si="2"/>
        <v>0</v>
      </c>
      <c r="I33" s="10">
        <v>0</v>
      </c>
      <c r="J33" s="10">
        <v>0</v>
      </c>
    </row>
    <row r="34" spans="1:10" s="6" customFormat="1" ht="21" customHeight="1" x14ac:dyDescent="0.45">
      <c r="A34" s="31"/>
      <c r="B34" s="9" t="s">
        <v>26</v>
      </c>
      <c r="C34" s="10">
        <v>12</v>
      </c>
      <c r="D34" s="10">
        <v>0</v>
      </c>
      <c r="E34" s="10">
        <f t="shared" si="0"/>
        <v>12</v>
      </c>
      <c r="F34" s="10">
        <v>420</v>
      </c>
      <c r="G34" s="10">
        <v>0</v>
      </c>
      <c r="H34" s="10">
        <f>G34+F34</f>
        <v>420</v>
      </c>
      <c r="I34" s="10">
        <f t="shared" si="1"/>
        <v>35000</v>
      </c>
      <c r="J34" s="10">
        <v>0</v>
      </c>
    </row>
    <row r="35" spans="1:10" s="6" customFormat="1" ht="21" customHeight="1" x14ac:dyDescent="0.45">
      <c r="A35" s="31"/>
      <c r="B35" s="9" t="s">
        <v>50</v>
      </c>
      <c r="C35" s="10">
        <v>0</v>
      </c>
      <c r="D35" s="10">
        <v>0</v>
      </c>
      <c r="E35" s="10">
        <f t="shared" si="0"/>
        <v>0</v>
      </c>
      <c r="F35" s="10">
        <v>0</v>
      </c>
      <c r="G35" s="10">
        <v>0</v>
      </c>
      <c r="H35" s="10">
        <f t="shared" si="2"/>
        <v>0</v>
      </c>
      <c r="I35" s="10">
        <v>0</v>
      </c>
      <c r="J35" s="10">
        <v>0</v>
      </c>
    </row>
    <row r="36" spans="1:10" s="6" customFormat="1" ht="21" customHeight="1" x14ac:dyDescent="0.45">
      <c r="A36" s="31"/>
      <c r="B36" s="9" t="s">
        <v>51</v>
      </c>
      <c r="C36" s="10">
        <v>0</v>
      </c>
      <c r="D36" s="10">
        <v>0</v>
      </c>
      <c r="E36" s="10">
        <f t="shared" si="0"/>
        <v>0</v>
      </c>
      <c r="F36" s="10">
        <v>0</v>
      </c>
      <c r="G36" s="10">
        <v>0</v>
      </c>
      <c r="H36" s="10">
        <f t="shared" si="2"/>
        <v>0</v>
      </c>
      <c r="I36" s="10">
        <v>0</v>
      </c>
      <c r="J36" s="10">
        <v>0</v>
      </c>
    </row>
    <row r="37" spans="1:10" s="6" customFormat="1" ht="21" customHeight="1" x14ac:dyDescent="0.45">
      <c r="A37" s="31"/>
      <c r="B37" s="9" t="s">
        <v>27</v>
      </c>
      <c r="C37" s="10">
        <v>0</v>
      </c>
      <c r="D37" s="10">
        <v>0</v>
      </c>
      <c r="E37" s="10">
        <f t="shared" si="0"/>
        <v>0</v>
      </c>
      <c r="F37" s="10">
        <v>0</v>
      </c>
      <c r="G37" s="10">
        <v>0</v>
      </c>
      <c r="H37" s="10">
        <f t="shared" si="2"/>
        <v>0</v>
      </c>
      <c r="I37" s="10">
        <v>0</v>
      </c>
      <c r="J37" s="10">
        <v>0</v>
      </c>
    </row>
    <row r="38" spans="1:10" s="6" customFormat="1" ht="21" customHeight="1" x14ac:dyDescent="0.45">
      <c r="A38" s="32"/>
      <c r="B38" s="11" t="s">
        <v>28</v>
      </c>
      <c r="C38" s="12">
        <f>SUM(C32:C37)</f>
        <v>12</v>
      </c>
      <c r="D38" s="12">
        <f t="shared" ref="D38:F38" si="8">SUM(D32:D37)</f>
        <v>0</v>
      </c>
      <c r="E38" s="12">
        <f t="shared" si="8"/>
        <v>12</v>
      </c>
      <c r="F38" s="12">
        <f t="shared" si="8"/>
        <v>420</v>
      </c>
      <c r="G38" s="12">
        <f>SUM(G32:G37)</f>
        <v>0</v>
      </c>
      <c r="H38" s="12">
        <f t="shared" ref="H38" si="9">SUM(H32:H37)</f>
        <v>420</v>
      </c>
      <c r="I38" s="12">
        <f t="shared" si="1"/>
        <v>35000</v>
      </c>
      <c r="J38" s="12">
        <v>0</v>
      </c>
    </row>
    <row r="39" spans="1:10" s="6" customFormat="1" ht="21" customHeight="1" x14ac:dyDescent="0.45">
      <c r="A39" s="30" t="s">
        <v>39</v>
      </c>
      <c r="B39" s="9" t="s">
        <v>29</v>
      </c>
      <c r="C39" s="10">
        <v>820</v>
      </c>
      <c r="D39" s="10">
        <v>1</v>
      </c>
      <c r="E39" s="10">
        <f t="shared" si="0"/>
        <v>821</v>
      </c>
      <c r="F39" s="10">
        <v>6942</v>
      </c>
      <c r="G39" s="10">
        <v>1</v>
      </c>
      <c r="H39" s="10">
        <f t="shared" si="2"/>
        <v>6943</v>
      </c>
      <c r="I39" s="10">
        <f t="shared" si="1"/>
        <v>8465.8536585365855</v>
      </c>
      <c r="J39" s="10">
        <f>(G39/D39)*1000</f>
        <v>1000</v>
      </c>
    </row>
    <row r="40" spans="1:10" s="6" customFormat="1" ht="21" customHeight="1" x14ac:dyDescent="0.45">
      <c r="A40" s="31"/>
      <c r="B40" s="9" t="s">
        <v>30</v>
      </c>
      <c r="C40" s="10">
        <v>90</v>
      </c>
      <c r="D40" s="10">
        <v>0</v>
      </c>
      <c r="E40" s="10">
        <f t="shared" si="0"/>
        <v>90</v>
      </c>
      <c r="F40" s="10">
        <v>4950</v>
      </c>
      <c r="G40" s="10">
        <v>0</v>
      </c>
      <c r="H40" s="10">
        <f t="shared" si="2"/>
        <v>4950</v>
      </c>
      <c r="I40" s="10">
        <f t="shared" si="1"/>
        <v>55000</v>
      </c>
      <c r="J40" s="10">
        <v>0</v>
      </c>
    </row>
    <row r="41" spans="1:10" s="6" customFormat="1" ht="21" customHeight="1" x14ac:dyDescent="0.45">
      <c r="A41" s="31"/>
      <c r="B41" s="9" t="s">
        <v>52</v>
      </c>
      <c r="C41" s="10">
        <v>0</v>
      </c>
      <c r="D41" s="10">
        <v>0</v>
      </c>
      <c r="E41" s="10">
        <f t="shared" si="0"/>
        <v>0</v>
      </c>
      <c r="F41" s="10">
        <v>0</v>
      </c>
      <c r="G41" s="10">
        <v>0</v>
      </c>
      <c r="H41" s="10">
        <f t="shared" si="2"/>
        <v>0</v>
      </c>
      <c r="I41" s="10">
        <v>0</v>
      </c>
      <c r="J41" s="10">
        <v>0</v>
      </c>
    </row>
    <row r="42" spans="1:10" s="6" customFormat="1" ht="21" customHeight="1" x14ac:dyDescent="0.45">
      <c r="A42" s="31"/>
      <c r="B42" s="9" t="s">
        <v>53</v>
      </c>
      <c r="C42" s="10">
        <v>5</v>
      </c>
      <c r="D42" s="10">
        <v>2</v>
      </c>
      <c r="E42" s="10">
        <f t="shared" si="0"/>
        <v>7</v>
      </c>
      <c r="F42" s="10">
        <v>37.5</v>
      </c>
      <c r="G42" s="10">
        <v>2.6</v>
      </c>
      <c r="H42" s="10">
        <f t="shared" si="2"/>
        <v>40.1</v>
      </c>
      <c r="I42" s="10">
        <f t="shared" si="1"/>
        <v>7500</v>
      </c>
      <c r="J42" s="10">
        <f t="shared" ref="J42:J47" si="10">(G42/D42)*1000</f>
        <v>1300</v>
      </c>
    </row>
    <row r="43" spans="1:10" s="6" customFormat="1" ht="21" customHeight="1" x14ac:dyDescent="0.45">
      <c r="A43" s="31"/>
      <c r="B43" s="9" t="s">
        <v>54</v>
      </c>
      <c r="C43" s="10">
        <v>5</v>
      </c>
      <c r="D43" s="10">
        <v>2</v>
      </c>
      <c r="E43" s="10">
        <f t="shared" si="0"/>
        <v>7</v>
      </c>
      <c r="F43" s="10">
        <v>37.5</v>
      </c>
      <c r="G43" s="10">
        <v>2</v>
      </c>
      <c r="H43" s="10">
        <f t="shared" si="2"/>
        <v>39.5</v>
      </c>
      <c r="I43" s="10">
        <f t="shared" si="1"/>
        <v>7500</v>
      </c>
      <c r="J43" s="10">
        <f t="shared" si="10"/>
        <v>1000</v>
      </c>
    </row>
    <row r="44" spans="1:10" s="6" customFormat="1" ht="21" customHeight="1" x14ac:dyDescent="0.45">
      <c r="A44" s="31"/>
      <c r="B44" s="9" t="s">
        <v>55</v>
      </c>
      <c r="C44" s="10">
        <v>0</v>
      </c>
      <c r="D44" s="10">
        <v>0</v>
      </c>
      <c r="E44" s="10">
        <f t="shared" si="0"/>
        <v>0</v>
      </c>
      <c r="F44" s="10">
        <v>0</v>
      </c>
      <c r="G44" s="10">
        <v>0</v>
      </c>
      <c r="H44" s="10">
        <f t="shared" si="2"/>
        <v>0</v>
      </c>
      <c r="I44" s="10">
        <v>0</v>
      </c>
      <c r="J44" s="10">
        <v>0</v>
      </c>
    </row>
    <row r="45" spans="1:10" s="6" customFormat="1" ht="21" customHeight="1" x14ac:dyDescent="0.45">
      <c r="A45" s="31"/>
      <c r="B45" s="9" t="s">
        <v>56</v>
      </c>
      <c r="C45" s="10">
        <v>2</v>
      </c>
      <c r="D45" s="10">
        <v>1</v>
      </c>
      <c r="E45" s="10">
        <f t="shared" si="0"/>
        <v>3</v>
      </c>
      <c r="F45" s="10">
        <v>13</v>
      </c>
      <c r="G45" s="10">
        <v>1</v>
      </c>
      <c r="H45" s="10">
        <f t="shared" si="2"/>
        <v>14</v>
      </c>
      <c r="I45" s="10">
        <f t="shared" si="1"/>
        <v>6500</v>
      </c>
      <c r="J45" s="10">
        <f t="shared" si="10"/>
        <v>1000</v>
      </c>
    </row>
    <row r="46" spans="1:10" s="6" customFormat="1" ht="21" customHeight="1" x14ac:dyDescent="0.45">
      <c r="A46" s="31"/>
      <c r="B46" s="9" t="s">
        <v>31</v>
      </c>
      <c r="C46" s="10">
        <v>2</v>
      </c>
      <c r="D46" s="10">
        <v>55</v>
      </c>
      <c r="E46" s="10">
        <f t="shared" si="0"/>
        <v>57</v>
      </c>
      <c r="F46" s="10">
        <v>12</v>
      </c>
      <c r="G46" s="10">
        <v>77</v>
      </c>
      <c r="H46" s="10">
        <f t="shared" si="2"/>
        <v>89</v>
      </c>
      <c r="I46" s="10">
        <f t="shared" si="1"/>
        <v>6000</v>
      </c>
      <c r="J46" s="10">
        <f t="shared" si="10"/>
        <v>1400</v>
      </c>
    </row>
    <row r="47" spans="1:10" s="6" customFormat="1" ht="21" customHeight="1" x14ac:dyDescent="0.45">
      <c r="A47" s="32"/>
      <c r="B47" s="11" t="s">
        <v>32</v>
      </c>
      <c r="C47" s="12">
        <f>SUM(C39:C46)</f>
        <v>924</v>
      </c>
      <c r="D47" s="12">
        <f t="shared" ref="D47:H47" si="11">SUM(D39:D46)</f>
        <v>61</v>
      </c>
      <c r="E47" s="12">
        <f t="shared" si="11"/>
        <v>985</v>
      </c>
      <c r="F47" s="12">
        <f t="shared" si="11"/>
        <v>11992</v>
      </c>
      <c r="G47" s="12">
        <f t="shared" si="11"/>
        <v>83.6</v>
      </c>
      <c r="H47" s="12">
        <f t="shared" si="11"/>
        <v>12075.6</v>
      </c>
      <c r="I47" s="12">
        <f t="shared" si="1"/>
        <v>12978.354978354979</v>
      </c>
      <c r="J47" s="12">
        <f t="shared" si="10"/>
        <v>1370.4918032786884</v>
      </c>
    </row>
    <row r="48" spans="1:10" s="6" customFormat="1" ht="21" customHeight="1" x14ac:dyDescent="0.45">
      <c r="A48" s="13"/>
      <c r="B48" s="11" t="s">
        <v>64</v>
      </c>
      <c r="C48" s="12">
        <v>1</v>
      </c>
      <c r="D48" s="12">
        <v>0</v>
      </c>
      <c r="E48" s="12">
        <f>+C48+D48</f>
        <v>1</v>
      </c>
      <c r="F48" s="12">
        <v>25</v>
      </c>
      <c r="G48" s="12">
        <v>0</v>
      </c>
      <c r="H48" s="12">
        <f>F48+G48</f>
        <v>25</v>
      </c>
      <c r="I48" s="12">
        <f t="shared" si="1"/>
        <v>25000</v>
      </c>
      <c r="J48" s="12">
        <v>0</v>
      </c>
    </row>
    <row r="49" spans="1:10" s="5" customFormat="1" ht="21" customHeight="1" x14ac:dyDescent="0.5">
      <c r="A49" s="33" t="s">
        <v>33</v>
      </c>
      <c r="B49" s="34"/>
      <c r="C49" s="14">
        <f>SUM(C7+C13+C18+C31+C38+C47+C48)</f>
        <v>4867.2</v>
      </c>
      <c r="D49" s="14">
        <f t="shared" ref="D49:H49" si="12">SUM(D7+D13+D18+D31+D38+D47+D48)</f>
        <v>3086</v>
      </c>
      <c r="E49" s="14">
        <f t="shared" si="12"/>
        <v>7953.2</v>
      </c>
      <c r="F49" s="14">
        <f t="shared" si="12"/>
        <v>31421.5</v>
      </c>
      <c r="G49" s="14">
        <f t="shared" si="12"/>
        <v>2304</v>
      </c>
      <c r="H49" s="14">
        <f t="shared" si="12"/>
        <v>33725.5</v>
      </c>
      <c r="I49" s="14">
        <f t="shared" si="1"/>
        <v>6455.7651216305057</v>
      </c>
      <c r="J49" s="14">
        <f t="shared" si="1"/>
        <v>746.59753726506801</v>
      </c>
    </row>
    <row r="51" spans="1:10" ht="22.5" customHeight="1" x14ac:dyDescent="0.7">
      <c r="B51" s="20"/>
      <c r="C51" s="20"/>
      <c r="D51" s="3"/>
      <c r="E51" s="20"/>
      <c r="F51" s="20"/>
      <c r="G51" s="3"/>
      <c r="H51" s="20"/>
      <c r="I51" s="20"/>
      <c r="J51" s="1"/>
    </row>
    <row r="52" spans="1:10" ht="18.75" customHeight="1" x14ac:dyDescent="0.7">
      <c r="B52" s="20"/>
      <c r="C52" s="20"/>
      <c r="D52" s="3"/>
      <c r="E52" s="20"/>
      <c r="F52" s="20"/>
      <c r="G52" s="3"/>
      <c r="H52" s="20"/>
      <c r="I52" s="20"/>
      <c r="J52" s="1"/>
    </row>
    <row r="53" spans="1:10" ht="25.5" x14ac:dyDescent="0.7">
      <c r="B53" s="21"/>
      <c r="C53" s="21"/>
      <c r="D53" s="4"/>
      <c r="E53" s="20"/>
      <c r="F53" s="20"/>
      <c r="G53" s="3"/>
      <c r="H53" s="21"/>
      <c r="I53" s="21"/>
      <c r="J53" s="2"/>
    </row>
    <row r="55" spans="1:10" ht="25.5" x14ac:dyDescent="0.7">
      <c r="F55" s="19"/>
      <c r="G55" s="19"/>
    </row>
    <row r="56" spans="1:10" ht="25.5" x14ac:dyDescent="0.7">
      <c r="F56" s="19"/>
      <c r="G56" s="19"/>
    </row>
    <row r="57" spans="1:10" ht="25.5" x14ac:dyDescent="0.7">
      <c r="F57" s="19"/>
      <c r="G57" s="19"/>
    </row>
  </sheetData>
  <mergeCells count="24">
    <mergeCell ref="F57:G57"/>
    <mergeCell ref="B51:C51"/>
    <mergeCell ref="E51:F51"/>
    <mergeCell ref="H51:I51"/>
    <mergeCell ref="B52:C52"/>
    <mergeCell ref="E52:F52"/>
    <mergeCell ref="H52:I52"/>
    <mergeCell ref="B53:C53"/>
    <mergeCell ref="E53:F53"/>
    <mergeCell ref="H53:I53"/>
    <mergeCell ref="F55:G55"/>
    <mergeCell ref="F56:G56"/>
    <mergeCell ref="A49:B49"/>
    <mergeCell ref="A1:J1"/>
    <mergeCell ref="A2:B3"/>
    <mergeCell ref="C2:E2"/>
    <mergeCell ref="F2:H2"/>
    <mergeCell ref="I2:J2"/>
    <mergeCell ref="A4:A7"/>
    <mergeCell ref="A8:A13"/>
    <mergeCell ref="A14:A18"/>
    <mergeCell ref="A19:A31"/>
    <mergeCell ref="A32:A38"/>
    <mergeCell ref="A39:A47"/>
  </mergeCells>
  <printOptions horizontalCentered="1" verticalCentered="1"/>
  <pageMargins left="0.196850393700787" right="0.39370078740157499" top="0.39370078740157499" bottom="0.39370078740157499" header="0.31496062992126" footer="0.31496062992126"/>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rightToLeft="1" topLeftCell="A7" zoomScale="70" zoomScaleNormal="70" workbookViewId="0">
      <selection activeCell="Z39" sqref="Z39"/>
    </sheetView>
  </sheetViews>
  <sheetFormatPr defaultRowHeight="15" x14ac:dyDescent="0.25"/>
  <cols>
    <col min="2" max="2" width="17.140625" customWidth="1"/>
    <col min="3" max="10" width="11" customWidth="1"/>
  </cols>
  <sheetData>
    <row r="1" spans="1:10" s="7" customFormat="1" ht="31.5" customHeight="1" x14ac:dyDescent="0.55000000000000004">
      <c r="A1" s="22" t="s">
        <v>73</v>
      </c>
      <c r="B1" s="22"/>
      <c r="C1" s="22"/>
      <c r="D1" s="22"/>
      <c r="E1" s="22"/>
      <c r="F1" s="22"/>
      <c r="G1" s="22"/>
      <c r="H1" s="22"/>
      <c r="I1" s="22"/>
      <c r="J1" s="22"/>
    </row>
    <row r="2" spans="1:10" s="5" customFormat="1" ht="21" customHeight="1" x14ac:dyDescent="0.5">
      <c r="A2" s="23" t="s">
        <v>0</v>
      </c>
      <c r="B2" s="24"/>
      <c r="C2" s="27" t="s">
        <v>57</v>
      </c>
      <c r="D2" s="28"/>
      <c r="E2" s="29"/>
      <c r="F2" s="27" t="s">
        <v>58</v>
      </c>
      <c r="G2" s="28"/>
      <c r="H2" s="29"/>
      <c r="I2" s="27" t="s">
        <v>59</v>
      </c>
      <c r="J2" s="29"/>
    </row>
    <row r="3" spans="1:10" s="5" customFormat="1" ht="21" customHeight="1" x14ac:dyDescent="0.5">
      <c r="A3" s="25"/>
      <c r="B3" s="26"/>
      <c r="C3" s="8" t="s">
        <v>4</v>
      </c>
      <c r="D3" s="8" t="s">
        <v>5</v>
      </c>
      <c r="E3" s="8" t="s">
        <v>6</v>
      </c>
      <c r="F3" s="8" t="s">
        <v>4</v>
      </c>
      <c r="G3" s="8" t="s">
        <v>5</v>
      </c>
      <c r="H3" s="8" t="s">
        <v>6</v>
      </c>
      <c r="I3" s="8" t="s">
        <v>4</v>
      </c>
      <c r="J3" s="8" t="s">
        <v>5</v>
      </c>
    </row>
    <row r="4" spans="1:10" s="6" customFormat="1" ht="21" customHeight="1" x14ac:dyDescent="0.45">
      <c r="A4" s="30" t="s">
        <v>34</v>
      </c>
      <c r="B4" s="9" t="s">
        <v>7</v>
      </c>
      <c r="C4" s="10">
        <v>2050</v>
      </c>
      <c r="D4" s="10">
        <v>30700</v>
      </c>
      <c r="E4" s="10">
        <f>D4+C4</f>
        <v>32750</v>
      </c>
      <c r="F4" s="10">
        <v>7892.5</v>
      </c>
      <c r="G4" s="10">
        <v>21140</v>
      </c>
      <c r="H4" s="10">
        <f>G4+F4</f>
        <v>29032.5</v>
      </c>
      <c r="I4" s="10">
        <f>(F4/C4)*1000</f>
        <v>3850</v>
      </c>
      <c r="J4" s="10">
        <f>(G4/D4)*1000</f>
        <v>688.59934853420191</v>
      </c>
    </row>
    <row r="5" spans="1:10" s="6" customFormat="1" ht="21" customHeight="1" x14ac:dyDescent="0.45">
      <c r="A5" s="31"/>
      <c r="B5" s="9" t="s">
        <v>8</v>
      </c>
      <c r="C5" s="10">
        <v>2200</v>
      </c>
      <c r="D5" s="10">
        <v>5000</v>
      </c>
      <c r="E5" s="10">
        <f t="shared" ref="E5:E46" si="0">D5+C5</f>
        <v>7200</v>
      </c>
      <c r="F5" s="10">
        <v>8360</v>
      </c>
      <c r="G5" s="10">
        <v>3000</v>
      </c>
      <c r="H5" s="10">
        <f t="shared" ref="H5:H46" si="1">G5+F5</f>
        <v>11360</v>
      </c>
      <c r="I5" s="10">
        <f t="shared" ref="I5:J49" si="2">(F5/C5)*1000</f>
        <v>3800</v>
      </c>
      <c r="J5" s="10">
        <f t="shared" si="2"/>
        <v>600</v>
      </c>
    </row>
    <row r="6" spans="1:10" s="6" customFormat="1" ht="21" customHeight="1" x14ac:dyDescent="0.45">
      <c r="A6" s="31"/>
      <c r="B6" s="9" t="s">
        <v>9</v>
      </c>
      <c r="C6" s="10">
        <v>120</v>
      </c>
      <c r="D6" s="10">
        <v>0</v>
      </c>
      <c r="E6" s="10">
        <f t="shared" si="0"/>
        <v>120</v>
      </c>
      <c r="F6" s="10">
        <v>444</v>
      </c>
      <c r="G6" s="10">
        <v>0</v>
      </c>
      <c r="H6" s="10">
        <f t="shared" si="1"/>
        <v>444</v>
      </c>
      <c r="I6" s="10">
        <f t="shared" si="2"/>
        <v>3700</v>
      </c>
      <c r="J6" s="10">
        <v>0</v>
      </c>
    </row>
    <row r="7" spans="1:10" s="6" customFormat="1" ht="21" customHeight="1" x14ac:dyDescent="0.45">
      <c r="A7" s="32"/>
      <c r="B7" s="11" t="s">
        <v>10</v>
      </c>
      <c r="C7" s="12">
        <f t="shared" ref="C7:H7" si="3">SUM(C4:C6)</f>
        <v>4370</v>
      </c>
      <c r="D7" s="12">
        <f t="shared" si="3"/>
        <v>35700</v>
      </c>
      <c r="E7" s="12">
        <f t="shared" si="3"/>
        <v>40070</v>
      </c>
      <c r="F7" s="12">
        <f t="shared" si="3"/>
        <v>16696.5</v>
      </c>
      <c r="G7" s="12">
        <f t="shared" si="3"/>
        <v>24140</v>
      </c>
      <c r="H7" s="12">
        <f t="shared" si="3"/>
        <v>40836.5</v>
      </c>
      <c r="I7" s="12">
        <f t="shared" si="2"/>
        <v>3820.7093821510298</v>
      </c>
      <c r="J7" s="12">
        <f t="shared" si="2"/>
        <v>676.19047619047626</v>
      </c>
    </row>
    <row r="8" spans="1:10" s="6" customFormat="1" ht="21" customHeight="1" x14ac:dyDescent="0.45">
      <c r="A8" s="30" t="s">
        <v>35</v>
      </c>
      <c r="B8" s="9" t="s">
        <v>11</v>
      </c>
      <c r="C8" s="10">
        <v>10</v>
      </c>
      <c r="D8" s="10">
        <v>1300</v>
      </c>
      <c r="E8" s="10">
        <f t="shared" si="0"/>
        <v>1310</v>
      </c>
      <c r="F8" s="10">
        <v>10</v>
      </c>
      <c r="G8" s="10">
        <v>310</v>
      </c>
      <c r="H8" s="10">
        <f t="shared" si="1"/>
        <v>320</v>
      </c>
      <c r="I8" s="10">
        <f t="shared" si="2"/>
        <v>1000</v>
      </c>
      <c r="J8" s="10">
        <f t="shared" si="2"/>
        <v>238.46153846153848</v>
      </c>
    </row>
    <row r="9" spans="1:10" s="6" customFormat="1" ht="21" customHeight="1" x14ac:dyDescent="0.45">
      <c r="A9" s="31"/>
      <c r="B9" s="9" t="s">
        <v>12</v>
      </c>
      <c r="C9" s="10">
        <v>80</v>
      </c>
      <c r="D9" s="10">
        <v>0</v>
      </c>
      <c r="E9" s="10">
        <f t="shared" si="0"/>
        <v>80</v>
      </c>
      <c r="F9" s="10">
        <v>160</v>
      </c>
      <c r="G9" s="10">
        <v>0</v>
      </c>
      <c r="H9" s="10">
        <f t="shared" si="1"/>
        <v>160</v>
      </c>
      <c r="I9" s="10">
        <f t="shared" si="2"/>
        <v>2000</v>
      </c>
      <c r="J9" s="10">
        <v>0</v>
      </c>
    </row>
    <row r="10" spans="1:10" s="6" customFormat="1" ht="21" customHeight="1" x14ac:dyDescent="0.45">
      <c r="A10" s="31"/>
      <c r="B10" s="9" t="s">
        <v>13</v>
      </c>
      <c r="C10" s="10">
        <v>10</v>
      </c>
      <c r="D10" s="10">
        <v>520</v>
      </c>
      <c r="E10" s="10">
        <f t="shared" si="0"/>
        <v>530</v>
      </c>
      <c r="F10" s="10">
        <v>10</v>
      </c>
      <c r="G10" s="10">
        <v>182</v>
      </c>
      <c r="H10" s="10">
        <f t="shared" si="1"/>
        <v>192</v>
      </c>
      <c r="I10" s="10">
        <f t="shared" si="2"/>
        <v>1000</v>
      </c>
      <c r="J10" s="10">
        <f t="shared" si="2"/>
        <v>350</v>
      </c>
    </row>
    <row r="11" spans="1:10" s="6" customFormat="1" ht="21" customHeight="1" x14ac:dyDescent="0.45">
      <c r="A11" s="31"/>
      <c r="B11" s="9" t="s">
        <v>60</v>
      </c>
      <c r="C11" s="10">
        <v>0</v>
      </c>
      <c r="D11" s="10">
        <v>0</v>
      </c>
      <c r="E11" s="10">
        <f t="shared" si="0"/>
        <v>0</v>
      </c>
      <c r="F11" s="10">
        <v>0</v>
      </c>
      <c r="G11" s="10">
        <v>0</v>
      </c>
      <c r="H11" s="10">
        <f t="shared" si="1"/>
        <v>0</v>
      </c>
      <c r="I11" s="10">
        <v>0</v>
      </c>
      <c r="J11" s="10">
        <v>0</v>
      </c>
    </row>
    <row r="12" spans="1:10" s="6" customFormat="1" ht="21" customHeight="1" x14ac:dyDescent="0.45">
      <c r="A12" s="31"/>
      <c r="B12" s="9" t="s">
        <v>14</v>
      </c>
      <c r="C12" s="10">
        <v>0</v>
      </c>
      <c r="D12" s="10">
        <v>0</v>
      </c>
      <c r="E12" s="10">
        <f t="shared" si="0"/>
        <v>0</v>
      </c>
      <c r="F12" s="10">
        <v>0</v>
      </c>
      <c r="G12" s="10">
        <v>0</v>
      </c>
      <c r="H12" s="10">
        <f t="shared" si="1"/>
        <v>0</v>
      </c>
      <c r="I12" s="10">
        <v>0</v>
      </c>
      <c r="J12" s="10">
        <v>0</v>
      </c>
    </row>
    <row r="13" spans="1:10" s="6" customFormat="1" ht="21" customHeight="1" x14ac:dyDescent="0.45">
      <c r="A13" s="32"/>
      <c r="B13" s="11" t="s">
        <v>15</v>
      </c>
      <c r="C13" s="12">
        <f>SUM(C8:C12)</f>
        <v>100</v>
      </c>
      <c r="D13" s="12">
        <f>SUM(D8:D12)</f>
        <v>1820</v>
      </c>
      <c r="E13" s="12">
        <f>SUM(E8:E12)</f>
        <v>1920</v>
      </c>
      <c r="F13" s="12">
        <f t="shared" ref="F13:H13" si="4">SUM(F8:F12)</f>
        <v>180</v>
      </c>
      <c r="G13" s="12">
        <f t="shared" si="4"/>
        <v>492</v>
      </c>
      <c r="H13" s="12">
        <f t="shared" si="4"/>
        <v>672</v>
      </c>
      <c r="I13" s="12">
        <f t="shared" si="2"/>
        <v>1800</v>
      </c>
      <c r="J13" s="12">
        <f t="shared" si="2"/>
        <v>270.32967032967031</v>
      </c>
    </row>
    <row r="14" spans="1:10" s="6" customFormat="1" ht="21" customHeight="1" x14ac:dyDescent="0.45">
      <c r="A14" s="30" t="s">
        <v>36</v>
      </c>
      <c r="B14" s="9" t="s">
        <v>16</v>
      </c>
      <c r="C14" s="10">
        <v>0</v>
      </c>
      <c r="D14" s="10">
        <v>0</v>
      </c>
      <c r="E14" s="10">
        <f t="shared" si="0"/>
        <v>0</v>
      </c>
      <c r="F14" s="10">
        <v>0</v>
      </c>
      <c r="G14" s="10">
        <v>0</v>
      </c>
      <c r="H14" s="10">
        <f>SUM(F14:G14)</f>
        <v>0</v>
      </c>
      <c r="I14" s="10">
        <v>0</v>
      </c>
      <c r="J14" s="10">
        <v>0</v>
      </c>
    </row>
    <row r="15" spans="1:10" s="6" customFormat="1" ht="21" customHeight="1" x14ac:dyDescent="0.45">
      <c r="A15" s="31"/>
      <c r="B15" s="9" t="s">
        <v>17</v>
      </c>
      <c r="C15" s="10">
        <v>0</v>
      </c>
      <c r="D15" s="10">
        <v>0</v>
      </c>
      <c r="E15" s="10">
        <f t="shared" si="0"/>
        <v>0</v>
      </c>
      <c r="F15" s="10">
        <v>0</v>
      </c>
      <c r="G15" s="10">
        <v>0</v>
      </c>
      <c r="H15" s="10">
        <f t="shared" ref="H15:H17" si="5">SUM(F15:G15)</f>
        <v>0</v>
      </c>
      <c r="I15" s="10">
        <v>0</v>
      </c>
      <c r="J15" s="10">
        <v>0</v>
      </c>
    </row>
    <row r="16" spans="1:10" s="6" customFormat="1" ht="21" customHeight="1" x14ac:dyDescent="0.45">
      <c r="A16" s="31"/>
      <c r="B16" s="9" t="s">
        <v>18</v>
      </c>
      <c r="C16" s="10">
        <v>20</v>
      </c>
      <c r="D16" s="10">
        <v>0</v>
      </c>
      <c r="E16" s="10">
        <f t="shared" si="0"/>
        <v>20</v>
      </c>
      <c r="F16" s="10">
        <v>35</v>
      </c>
      <c r="G16" s="10">
        <v>0</v>
      </c>
      <c r="H16" s="10">
        <f t="shared" si="5"/>
        <v>35</v>
      </c>
      <c r="I16" s="10">
        <f t="shared" si="2"/>
        <v>1750</v>
      </c>
      <c r="J16" s="10">
        <v>0</v>
      </c>
    </row>
    <row r="17" spans="1:10" s="6" customFormat="1" ht="21" customHeight="1" x14ac:dyDescent="0.45">
      <c r="A17" s="31"/>
      <c r="B17" s="9" t="s">
        <v>41</v>
      </c>
      <c r="C17" s="10">
        <v>0</v>
      </c>
      <c r="D17" s="10">
        <v>39</v>
      </c>
      <c r="E17" s="10">
        <f t="shared" si="0"/>
        <v>39</v>
      </c>
      <c r="F17" s="10">
        <v>0</v>
      </c>
      <c r="G17" s="10">
        <v>8.6</v>
      </c>
      <c r="H17" s="10">
        <f t="shared" si="5"/>
        <v>8.6</v>
      </c>
      <c r="I17" s="10">
        <v>0</v>
      </c>
      <c r="J17" s="10">
        <f t="shared" si="2"/>
        <v>220.5128205128205</v>
      </c>
    </row>
    <row r="18" spans="1:10" s="6" customFormat="1" ht="21" customHeight="1" x14ac:dyDescent="0.45">
      <c r="A18" s="32"/>
      <c r="B18" s="11" t="s">
        <v>19</v>
      </c>
      <c r="C18" s="12">
        <f t="shared" ref="C18:H18" si="6">SUM(C14:C17)</f>
        <v>20</v>
      </c>
      <c r="D18" s="12">
        <f t="shared" si="6"/>
        <v>39</v>
      </c>
      <c r="E18" s="12">
        <f t="shared" si="6"/>
        <v>59</v>
      </c>
      <c r="F18" s="12">
        <f t="shared" si="6"/>
        <v>35</v>
      </c>
      <c r="G18" s="12">
        <f t="shared" si="6"/>
        <v>8.6</v>
      </c>
      <c r="H18" s="12">
        <f t="shared" si="6"/>
        <v>43.6</v>
      </c>
      <c r="I18" s="12">
        <f t="shared" si="2"/>
        <v>1750</v>
      </c>
      <c r="J18" s="12">
        <f t="shared" si="2"/>
        <v>220.5128205128205</v>
      </c>
    </row>
    <row r="19" spans="1:10" s="6" customFormat="1" ht="21" customHeight="1" x14ac:dyDescent="0.45">
      <c r="A19" s="30" t="s">
        <v>37</v>
      </c>
      <c r="B19" s="9" t="s">
        <v>20</v>
      </c>
      <c r="C19" s="10">
        <v>45</v>
      </c>
      <c r="D19" s="10">
        <v>0</v>
      </c>
      <c r="E19" s="10">
        <f t="shared" si="0"/>
        <v>45</v>
      </c>
      <c r="F19" s="10">
        <v>1850</v>
      </c>
      <c r="G19" s="10">
        <v>0</v>
      </c>
      <c r="H19" s="10">
        <f t="shared" si="1"/>
        <v>1850</v>
      </c>
      <c r="I19" s="10">
        <f t="shared" si="2"/>
        <v>41111.111111111117</v>
      </c>
      <c r="J19" s="10">
        <v>0</v>
      </c>
    </row>
    <row r="20" spans="1:10" s="6" customFormat="1" ht="21" customHeight="1" x14ac:dyDescent="0.45">
      <c r="A20" s="31"/>
      <c r="B20" s="9" t="s">
        <v>21</v>
      </c>
      <c r="C20" s="10">
        <v>60</v>
      </c>
      <c r="D20" s="10">
        <v>0</v>
      </c>
      <c r="E20" s="10">
        <f t="shared" si="0"/>
        <v>60</v>
      </c>
      <c r="F20" s="10">
        <v>3100</v>
      </c>
      <c r="G20" s="10">
        <v>0</v>
      </c>
      <c r="H20" s="10">
        <f t="shared" si="1"/>
        <v>3100</v>
      </c>
      <c r="I20" s="10">
        <f t="shared" si="2"/>
        <v>51666.666666666664</v>
      </c>
      <c r="J20" s="10">
        <v>0</v>
      </c>
    </row>
    <row r="21" spans="1:10" s="6" customFormat="1" ht="21" customHeight="1" x14ac:dyDescent="0.45">
      <c r="A21" s="31"/>
      <c r="B21" s="9" t="s">
        <v>22</v>
      </c>
      <c r="C21" s="10">
        <v>50</v>
      </c>
      <c r="D21" s="10">
        <v>0</v>
      </c>
      <c r="E21" s="10">
        <f t="shared" si="0"/>
        <v>50</v>
      </c>
      <c r="F21" s="10">
        <v>3000</v>
      </c>
      <c r="G21" s="10">
        <v>0</v>
      </c>
      <c r="H21" s="10">
        <f t="shared" si="1"/>
        <v>3000</v>
      </c>
      <c r="I21" s="10">
        <f t="shared" si="2"/>
        <v>60000</v>
      </c>
      <c r="J21" s="10">
        <v>0</v>
      </c>
    </row>
    <row r="22" spans="1:10" s="6" customFormat="1" ht="21" customHeight="1" x14ac:dyDescent="0.45">
      <c r="A22" s="31"/>
      <c r="B22" s="9" t="s">
        <v>42</v>
      </c>
      <c r="C22" s="10">
        <v>65</v>
      </c>
      <c r="D22" s="10">
        <v>0</v>
      </c>
      <c r="E22" s="10">
        <f t="shared" si="0"/>
        <v>65</v>
      </c>
      <c r="F22" s="10">
        <v>2500</v>
      </c>
      <c r="G22" s="10">
        <v>0</v>
      </c>
      <c r="H22" s="10">
        <f t="shared" si="1"/>
        <v>2500</v>
      </c>
      <c r="I22" s="10">
        <f t="shared" si="2"/>
        <v>38461.538461538461</v>
      </c>
      <c r="J22" s="10">
        <v>0</v>
      </c>
    </row>
    <row r="23" spans="1:10" s="6" customFormat="1" ht="21" customHeight="1" x14ac:dyDescent="0.45">
      <c r="A23" s="31"/>
      <c r="B23" s="9" t="s">
        <v>61</v>
      </c>
      <c r="C23" s="10">
        <v>0</v>
      </c>
      <c r="D23" s="10">
        <v>0</v>
      </c>
      <c r="E23" s="10">
        <f t="shared" si="0"/>
        <v>0</v>
      </c>
      <c r="F23" s="10">
        <v>0</v>
      </c>
      <c r="G23" s="10">
        <v>0</v>
      </c>
      <c r="H23" s="10">
        <f t="shared" si="1"/>
        <v>0</v>
      </c>
      <c r="I23" s="10">
        <v>0</v>
      </c>
      <c r="J23" s="10">
        <v>0</v>
      </c>
    </row>
    <row r="24" spans="1:10" s="6" customFormat="1" ht="21" customHeight="1" x14ac:dyDescent="0.45">
      <c r="A24" s="31"/>
      <c r="B24" s="9" t="s">
        <v>44</v>
      </c>
      <c r="C24" s="10">
        <v>0</v>
      </c>
      <c r="D24" s="10">
        <v>0</v>
      </c>
      <c r="E24" s="10">
        <f t="shared" si="0"/>
        <v>0</v>
      </c>
      <c r="F24" s="10">
        <v>0</v>
      </c>
      <c r="G24" s="10">
        <v>0</v>
      </c>
      <c r="H24" s="10">
        <f t="shared" si="1"/>
        <v>0</v>
      </c>
      <c r="I24" s="10">
        <v>0</v>
      </c>
      <c r="J24" s="10">
        <v>0</v>
      </c>
    </row>
    <row r="25" spans="1:10" s="6" customFormat="1" ht="21" customHeight="1" x14ac:dyDescent="0.45">
      <c r="A25" s="31"/>
      <c r="B25" s="9" t="s">
        <v>62</v>
      </c>
      <c r="C25" s="10">
        <v>0</v>
      </c>
      <c r="D25" s="10">
        <v>0</v>
      </c>
      <c r="E25" s="10">
        <f t="shared" si="0"/>
        <v>0</v>
      </c>
      <c r="F25" s="10">
        <v>0</v>
      </c>
      <c r="G25" s="10">
        <v>0</v>
      </c>
      <c r="H25" s="10">
        <f t="shared" si="1"/>
        <v>0</v>
      </c>
      <c r="I25" s="10">
        <v>0</v>
      </c>
      <c r="J25" s="10">
        <v>0</v>
      </c>
    </row>
    <row r="26" spans="1:10" s="6" customFormat="1" ht="21" customHeight="1" x14ac:dyDescent="0.45">
      <c r="A26" s="31"/>
      <c r="B26" s="9" t="s">
        <v>46</v>
      </c>
      <c r="C26" s="10">
        <v>0</v>
      </c>
      <c r="D26" s="10">
        <v>0</v>
      </c>
      <c r="E26" s="10">
        <f t="shared" si="0"/>
        <v>0</v>
      </c>
      <c r="F26" s="10">
        <v>0</v>
      </c>
      <c r="G26" s="10">
        <v>0</v>
      </c>
      <c r="H26" s="10">
        <v>0</v>
      </c>
      <c r="I26" s="10">
        <v>0</v>
      </c>
      <c r="J26" s="10">
        <v>0</v>
      </c>
    </row>
    <row r="27" spans="1:10" s="6" customFormat="1" ht="21" customHeight="1" x14ac:dyDescent="0.45">
      <c r="A27" s="31"/>
      <c r="B27" s="9" t="s">
        <v>47</v>
      </c>
      <c r="C27" s="10">
        <v>0</v>
      </c>
      <c r="D27" s="10">
        <v>0</v>
      </c>
      <c r="E27" s="10">
        <f t="shared" si="0"/>
        <v>0</v>
      </c>
      <c r="F27" s="10">
        <v>0</v>
      </c>
      <c r="G27" s="10">
        <v>0</v>
      </c>
      <c r="H27" s="10">
        <f t="shared" si="1"/>
        <v>0</v>
      </c>
      <c r="I27" s="10">
        <v>0</v>
      </c>
      <c r="J27" s="10">
        <v>0</v>
      </c>
    </row>
    <row r="28" spans="1:10" s="6" customFormat="1" ht="21" customHeight="1" x14ac:dyDescent="0.45">
      <c r="A28" s="31"/>
      <c r="B28" s="9" t="s">
        <v>48</v>
      </c>
      <c r="C28" s="10">
        <v>0</v>
      </c>
      <c r="D28" s="10">
        <v>0</v>
      </c>
      <c r="E28" s="10">
        <f t="shared" si="0"/>
        <v>0</v>
      </c>
      <c r="F28" s="10">
        <v>0</v>
      </c>
      <c r="G28" s="10">
        <v>0</v>
      </c>
      <c r="H28" s="10">
        <f t="shared" si="1"/>
        <v>0</v>
      </c>
      <c r="I28" s="10">
        <v>0</v>
      </c>
      <c r="J28" s="10">
        <v>0</v>
      </c>
    </row>
    <row r="29" spans="1:10" s="6" customFormat="1" ht="21" customHeight="1" x14ac:dyDescent="0.45">
      <c r="A29" s="31"/>
      <c r="B29" s="9" t="s">
        <v>49</v>
      </c>
      <c r="C29" s="10">
        <v>0</v>
      </c>
      <c r="D29" s="10">
        <v>0</v>
      </c>
      <c r="E29" s="10">
        <f t="shared" si="0"/>
        <v>0</v>
      </c>
      <c r="F29" s="10">
        <v>0</v>
      </c>
      <c r="G29" s="10">
        <v>0</v>
      </c>
      <c r="H29" s="10">
        <f t="shared" si="1"/>
        <v>0</v>
      </c>
      <c r="I29" s="10">
        <v>0</v>
      </c>
      <c r="J29" s="10">
        <v>0</v>
      </c>
    </row>
    <row r="30" spans="1:10" s="6" customFormat="1" ht="21" customHeight="1" x14ac:dyDescent="0.45">
      <c r="A30" s="31"/>
      <c r="B30" s="9" t="s">
        <v>63</v>
      </c>
      <c r="C30" s="10">
        <v>0</v>
      </c>
      <c r="D30" s="10">
        <v>0</v>
      </c>
      <c r="E30" s="10">
        <f t="shared" si="0"/>
        <v>0</v>
      </c>
      <c r="F30" s="10">
        <v>0</v>
      </c>
      <c r="G30" s="10">
        <v>0</v>
      </c>
      <c r="H30" s="10">
        <f t="shared" si="1"/>
        <v>0</v>
      </c>
      <c r="I30" s="10">
        <v>0</v>
      </c>
      <c r="J30" s="10">
        <v>0</v>
      </c>
    </row>
    <row r="31" spans="1:10" s="6" customFormat="1" ht="21" customHeight="1" x14ac:dyDescent="0.45">
      <c r="A31" s="32"/>
      <c r="B31" s="11" t="s">
        <v>23</v>
      </c>
      <c r="C31" s="12">
        <f>SUM(C19:C30)</f>
        <v>220</v>
      </c>
      <c r="D31" s="12">
        <f t="shared" ref="D31:H31" si="7">SUM(D19:D30)</f>
        <v>0</v>
      </c>
      <c r="E31" s="12">
        <f t="shared" si="7"/>
        <v>220</v>
      </c>
      <c r="F31" s="12">
        <f t="shared" si="7"/>
        <v>10450</v>
      </c>
      <c r="G31" s="12">
        <f t="shared" si="7"/>
        <v>0</v>
      </c>
      <c r="H31" s="12">
        <f t="shared" si="7"/>
        <v>10450</v>
      </c>
      <c r="I31" s="12">
        <f t="shared" si="2"/>
        <v>47500</v>
      </c>
      <c r="J31" s="12">
        <v>0</v>
      </c>
    </row>
    <row r="32" spans="1:10" s="6" customFormat="1" ht="21" customHeight="1" x14ac:dyDescent="0.45">
      <c r="A32" s="30" t="s">
        <v>38</v>
      </c>
      <c r="B32" s="9" t="s">
        <v>24</v>
      </c>
      <c r="C32" s="10">
        <v>540</v>
      </c>
      <c r="D32" s="10">
        <v>0</v>
      </c>
      <c r="E32" s="10">
        <f t="shared" si="0"/>
        <v>540</v>
      </c>
      <c r="F32" s="10">
        <v>22150</v>
      </c>
      <c r="G32" s="10">
        <v>0</v>
      </c>
      <c r="H32" s="10">
        <f t="shared" si="1"/>
        <v>22150</v>
      </c>
      <c r="I32" s="10">
        <f t="shared" si="2"/>
        <v>41018.518518518518</v>
      </c>
      <c r="J32" s="10">
        <v>0</v>
      </c>
    </row>
    <row r="33" spans="1:10" s="6" customFormat="1" ht="21" customHeight="1" x14ac:dyDescent="0.45">
      <c r="A33" s="31"/>
      <c r="B33" s="9" t="s">
        <v>25</v>
      </c>
      <c r="C33" s="10">
        <v>50</v>
      </c>
      <c r="D33" s="10">
        <v>0</v>
      </c>
      <c r="E33" s="10">
        <f t="shared" si="0"/>
        <v>50</v>
      </c>
      <c r="F33" s="10">
        <v>3100</v>
      </c>
      <c r="G33" s="10">
        <v>0</v>
      </c>
      <c r="H33" s="10">
        <f t="shared" si="1"/>
        <v>3100</v>
      </c>
      <c r="I33" s="10">
        <f t="shared" si="2"/>
        <v>62000</v>
      </c>
      <c r="J33" s="10">
        <v>0</v>
      </c>
    </row>
    <row r="34" spans="1:10" s="6" customFormat="1" ht="21" customHeight="1" x14ac:dyDescent="0.45">
      <c r="A34" s="31"/>
      <c r="B34" s="9" t="s">
        <v>26</v>
      </c>
      <c r="C34" s="10">
        <v>20</v>
      </c>
      <c r="D34" s="10">
        <v>0</v>
      </c>
      <c r="E34" s="10">
        <f t="shared" si="0"/>
        <v>20</v>
      </c>
      <c r="F34" s="10">
        <v>700</v>
      </c>
      <c r="G34" s="10">
        <v>0</v>
      </c>
      <c r="H34" s="10">
        <f>G34+F34</f>
        <v>700</v>
      </c>
      <c r="I34" s="10">
        <f t="shared" si="2"/>
        <v>35000</v>
      </c>
      <c r="J34" s="10">
        <v>0</v>
      </c>
    </row>
    <row r="35" spans="1:10" s="6" customFormat="1" ht="21" customHeight="1" x14ac:dyDescent="0.45">
      <c r="A35" s="31"/>
      <c r="B35" s="9" t="s">
        <v>50</v>
      </c>
      <c r="C35" s="10">
        <v>0</v>
      </c>
      <c r="D35" s="10">
        <v>0</v>
      </c>
      <c r="E35" s="10">
        <f t="shared" si="0"/>
        <v>0</v>
      </c>
      <c r="F35" s="10">
        <v>0</v>
      </c>
      <c r="G35" s="10">
        <v>0</v>
      </c>
      <c r="H35" s="10">
        <f t="shared" si="1"/>
        <v>0</v>
      </c>
      <c r="I35" s="10">
        <v>0</v>
      </c>
      <c r="J35" s="10">
        <v>0</v>
      </c>
    </row>
    <row r="36" spans="1:10" s="6" customFormat="1" ht="21" customHeight="1" x14ac:dyDescent="0.45">
      <c r="A36" s="31"/>
      <c r="B36" s="9" t="s">
        <v>51</v>
      </c>
      <c r="C36" s="10">
        <v>0</v>
      </c>
      <c r="D36" s="10">
        <v>0</v>
      </c>
      <c r="E36" s="10">
        <f t="shared" si="0"/>
        <v>0</v>
      </c>
      <c r="F36" s="10">
        <v>0</v>
      </c>
      <c r="G36" s="10">
        <v>0</v>
      </c>
      <c r="H36" s="10">
        <f t="shared" si="1"/>
        <v>0</v>
      </c>
      <c r="I36" s="10">
        <v>0</v>
      </c>
      <c r="J36" s="10">
        <v>0</v>
      </c>
    </row>
    <row r="37" spans="1:10" s="6" customFormat="1" ht="21" customHeight="1" x14ac:dyDescent="0.45">
      <c r="A37" s="31"/>
      <c r="B37" s="9" t="s">
        <v>27</v>
      </c>
      <c r="C37" s="10">
        <v>0</v>
      </c>
      <c r="D37" s="10">
        <v>0</v>
      </c>
      <c r="E37" s="10">
        <f t="shared" si="0"/>
        <v>0</v>
      </c>
      <c r="F37" s="10">
        <v>0</v>
      </c>
      <c r="G37" s="10">
        <v>0</v>
      </c>
      <c r="H37" s="10">
        <f t="shared" si="1"/>
        <v>0</v>
      </c>
      <c r="I37" s="10">
        <v>0</v>
      </c>
      <c r="J37" s="10">
        <v>0</v>
      </c>
    </row>
    <row r="38" spans="1:10" s="6" customFormat="1" ht="21" customHeight="1" x14ac:dyDescent="0.45">
      <c r="A38" s="32"/>
      <c r="B38" s="11" t="s">
        <v>28</v>
      </c>
      <c r="C38" s="12">
        <f>SUM(C32:C37)</f>
        <v>610</v>
      </c>
      <c r="D38" s="12">
        <f t="shared" ref="D38:F38" si="8">SUM(D32:D37)</f>
        <v>0</v>
      </c>
      <c r="E38" s="12">
        <f t="shared" si="8"/>
        <v>610</v>
      </c>
      <c r="F38" s="12">
        <f t="shared" si="8"/>
        <v>25950</v>
      </c>
      <c r="G38" s="12">
        <f>SUM(G32:G37)</f>
        <v>0</v>
      </c>
      <c r="H38" s="12">
        <f t="shared" ref="H38" si="9">SUM(H32:H37)</f>
        <v>25950</v>
      </c>
      <c r="I38" s="12">
        <f t="shared" si="2"/>
        <v>42540.983606557376</v>
      </c>
      <c r="J38" s="12">
        <v>0</v>
      </c>
    </row>
    <row r="39" spans="1:10" s="6" customFormat="1" ht="21" customHeight="1" x14ac:dyDescent="0.45">
      <c r="A39" s="30" t="s">
        <v>39</v>
      </c>
      <c r="B39" s="9" t="s">
        <v>29</v>
      </c>
      <c r="C39" s="10">
        <v>7200</v>
      </c>
      <c r="D39" s="10">
        <v>870</v>
      </c>
      <c r="E39" s="10">
        <f t="shared" si="0"/>
        <v>8070</v>
      </c>
      <c r="F39" s="10">
        <v>59900</v>
      </c>
      <c r="G39" s="10">
        <v>1219</v>
      </c>
      <c r="H39" s="10">
        <f t="shared" si="1"/>
        <v>61119</v>
      </c>
      <c r="I39" s="10">
        <f t="shared" si="2"/>
        <v>8319.4444444444453</v>
      </c>
      <c r="J39" s="10">
        <f t="shared" si="2"/>
        <v>1401.1494252873565</v>
      </c>
    </row>
    <row r="40" spans="1:10" s="6" customFormat="1" ht="21" customHeight="1" x14ac:dyDescent="0.45">
      <c r="A40" s="31"/>
      <c r="B40" s="9" t="s">
        <v>30</v>
      </c>
      <c r="C40" s="10">
        <v>30</v>
      </c>
      <c r="D40" s="10">
        <v>0</v>
      </c>
      <c r="E40" s="10">
        <f t="shared" si="0"/>
        <v>30</v>
      </c>
      <c r="F40" s="10">
        <v>1620</v>
      </c>
      <c r="G40" s="10">
        <v>0</v>
      </c>
      <c r="H40" s="10">
        <f t="shared" si="1"/>
        <v>1620</v>
      </c>
      <c r="I40" s="10">
        <f t="shared" si="2"/>
        <v>54000</v>
      </c>
      <c r="J40" s="10">
        <v>0</v>
      </c>
    </row>
    <row r="41" spans="1:10" s="6" customFormat="1" ht="21" customHeight="1" x14ac:dyDescent="0.45">
      <c r="A41" s="31"/>
      <c r="B41" s="9" t="s">
        <v>52</v>
      </c>
      <c r="C41" s="10">
        <v>15</v>
      </c>
      <c r="D41" s="10">
        <v>0</v>
      </c>
      <c r="E41" s="10">
        <f t="shared" si="0"/>
        <v>15</v>
      </c>
      <c r="F41" s="10">
        <v>870</v>
      </c>
      <c r="G41" s="10">
        <v>0</v>
      </c>
      <c r="H41" s="10">
        <f t="shared" si="1"/>
        <v>870</v>
      </c>
      <c r="I41" s="10">
        <f t="shared" si="2"/>
        <v>58000</v>
      </c>
      <c r="J41" s="10">
        <v>0</v>
      </c>
    </row>
    <row r="42" spans="1:10" s="6" customFormat="1" ht="21" customHeight="1" x14ac:dyDescent="0.45">
      <c r="A42" s="31"/>
      <c r="B42" s="9" t="s">
        <v>53</v>
      </c>
      <c r="C42" s="10">
        <v>0</v>
      </c>
      <c r="D42" s="10">
        <v>4.5</v>
      </c>
      <c r="E42" s="10">
        <f t="shared" si="0"/>
        <v>4.5</v>
      </c>
      <c r="F42" s="10">
        <v>0</v>
      </c>
      <c r="G42" s="10">
        <v>3.6</v>
      </c>
      <c r="H42" s="10">
        <f t="shared" si="1"/>
        <v>3.6</v>
      </c>
      <c r="I42" s="10">
        <v>0</v>
      </c>
      <c r="J42" s="10">
        <f t="shared" si="2"/>
        <v>800</v>
      </c>
    </row>
    <row r="43" spans="1:10" s="6" customFormat="1" ht="21" customHeight="1" x14ac:dyDescent="0.45">
      <c r="A43" s="31"/>
      <c r="B43" s="9" t="s">
        <v>54</v>
      </c>
      <c r="C43" s="10">
        <v>0</v>
      </c>
      <c r="D43" s="10">
        <v>4.5</v>
      </c>
      <c r="E43" s="10">
        <f t="shared" si="0"/>
        <v>4.5</v>
      </c>
      <c r="F43" s="10">
        <v>0</v>
      </c>
      <c r="G43" s="10">
        <v>3.2</v>
      </c>
      <c r="H43" s="10">
        <f t="shared" si="1"/>
        <v>3.2</v>
      </c>
      <c r="I43" s="10">
        <v>0</v>
      </c>
      <c r="J43" s="10">
        <f t="shared" si="2"/>
        <v>711.11111111111109</v>
      </c>
    </row>
    <row r="44" spans="1:10" s="6" customFormat="1" ht="21" customHeight="1" x14ac:dyDescent="0.45">
      <c r="A44" s="31"/>
      <c r="B44" s="9" t="s">
        <v>55</v>
      </c>
      <c r="C44" s="10">
        <v>0</v>
      </c>
      <c r="D44" s="10">
        <v>0</v>
      </c>
      <c r="E44" s="10">
        <f t="shared" si="0"/>
        <v>0</v>
      </c>
      <c r="F44" s="10">
        <v>0</v>
      </c>
      <c r="G44" s="10">
        <v>0</v>
      </c>
      <c r="H44" s="10">
        <f t="shared" si="1"/>
        <v>0</v>
      </c>
      <c r="I44" s="10">
        <v>0</v>
      </c>
      <c r="J44" s="10">
        <v>0</v>
      </c>
    </row>
    <row r="45" spans="1:10" s="6" customFormat="1" ht="21" customHeight="1" x14ac:dyDescent="0.45">
      <c r="A45" s="31"/>
      <c r="B45" s="9" t="s">
        <v>56</v>
      </c>
      <c r="C45" s="10">
        <v>90</v>
      </c>
      <c r="D45" s="10">
        <v>0</v>
      </c>
      <c r="E45" s="10">
        <f t="shared" si="0"/>
        <v>90</v>
      </c>
      <c r="F45" s="10">
        <v>590</v>
      </c>
      <c r="G45" s="10">
        <v>0</v>
      </c>
      <c r="H45" s="10">
        <f t="shared" si="1"/>
        <v>590</v>
      </c>
      <c r="I45" s="10">
        <f t="shared" si="2"/>
        <v>6555.5555555555557</v>
      </c>
      <c r="J45" s="10">
        <v>0</v>
      </c>
    </row>
    <row r="46" spans="1:10" s="6" customFormat="1" ht="21" customHeight="1" x14ac:dyDescent="0.45">
      <c r="A46" s="31"/>
      <c r="B46" s="9" t="s">
        <v>31</v>
      </c>
      <c r="C46" s="10">
        <v>0</v>
      </c>
      <c r="D46" s="10">
        <v>9</v>
      </c>
      <c r="E46" s="10">
        <f t="shared" si="0"/>
        <v>9</v>
      </c>
      <c r="F46" s="10">
        <v>0</v>
      </c>
      <c r="G46" s="10">
        <v>9</v>
      </c>
      <c r="H46" s="10">
        <f t="shared" si="1"/>
        <v>9</v>
      </c>
      <c r="I46" s="10">
        <v>0</v>
      </c>
      <c r="J46" s="10">
        <f t="shared" si="2"/>
        <v>1000</v>
      </c>
    </row>
    <row r="47" spans="1:10" s="6" customFormat="1" ht="21" customHeight="1" x14ac:dyDescent="0.45">
      <c r="A47" s="32"/>
      <c r="B47" s="11" t="s">
        <v>32</v>
      </c>
      <c r="C47" s="12">
        <f>SUM(C39:C46)</f>
        <v>7335</v>
      </c>
      <c r="D47" s="12">
        <f t="shared" ref="D47:H47" si="10">SUM(D39:D46)</f>
        <v>888</v>
      </c>
      <c r="E47" s="12">
        <f t="shared" si="10"/>
        <v>8223</v>
      </c>
      <c r="F47" s="12">
        <f t="shared" si="10"/>
        <v>62980</v>
      </c>
      <c r="G47" s="12">
        <f t="shared" si="10"/>
        <v>1234.8</v>
      </c>
      <c r="H47" s="12">
        <f t="shared" si="10"/>
        <v>64214.799999999996</v>
      </c>
      <c r="I47" s="12">
        <f t="shared" si="2"/>
        <v>8586.2304021813216</v>
      </c>
      <c r="J47" s="12">
        <f t="shared" si="2"/>
        <v>1390.5405405405404</v>
      </c>
    </row>
    <row r="48" spans="1:10" s="6" customFormat="1" ht="21" customHeight="1" x14ac:dyDescent="0.45">
      <c r="A48" s="13"/>
      <c r="B48" s="11" t="s">
        <v>64</v>
      </c>
      <c r="C48" s="12">
        <v>0</v>
      </c>
      <c r="D48" s="12">
        <v>0</v>
      </c>
      <c r="E48" s="12">
        <v>0</v>
      </c>
      <c r="F48" s="12">
        <v>0</v>
      </c>
      <c r="G48" s="12">
        <v>0</v>
      </c>
      <c r="H48" s="12">
        <v>0</v>
      </c>
      <c r="I48" s="12">
        <v>0</v>
      </c>
      <c r="J48" s="12">
        <v>0</v>
      </c>
    </row>
    <row r="49" spans="1:10" s="5" customFormat="1" ht="21" customHeight="1" x14ac:dyDescent="0.5">
      <c r="A49" s="33" t="s">
        <v>33</v>
      </c>
      <c r="B49" s="34"/>
      <c r="C49" s="14">
        <f>SUM(C7+C13+C18+C31+C38+C47+C48)</f>
        <v>12655</v>
      </c>
      <c r="D49" s="14">
        <f t="shared" ref="D49:H49" si="11">SUM(D7+D13+D18+D31+D38+D47+D48)</f>
        <v>38447</v>
      </c>
      <c r="E49" s="14">
        <f t="shared" si="11"/>
        <v>51102</v>
      </c>
      <c r="F49" s="14">
        <f t="shared" si="11"/>
        <v>116291.5</v>
      </c>
      <c r="G49" s="14">
        <f t="shared" si="11"/>
        <v>25875.399999999998</v>
      </c>
      <c r="H49" s="14">
        <f t="shared" si="11"/>
        <v>142166.9</v>
      </c>
      <c r="I49" s="14">
        <f t="shared" si="2"/>
        <v>9189.3717898064006</v>
      </c>
      <c r="J49" s="14">
        <f t="shared" si="2"/>
        <v>673.0147995942466</v>
      </c>
    </row>
    <row r="51" spans="1:10" ht="22.5" customHeight="1" x14ac:dyDescent="0.7">
      <c r="B51" s="20"/>
      <c r="C51" s="20"/>
      <c r="D51" s="3"/>
      <c r="E51" s="20"/>
      <c r="F51" s="20"/>
      <c r="G51" s="3"/>
      <c r="H51" s="20"/>
      <c r="I51" s="20"/>
      <c r="J51" s="1"/>
    </row>
    <row r="52" spans="1:10" ht="18.75" customHeight="1" x14ac:dyDescent="0.7">
      <c r="B52" s="20"/>
      <c r="C52" s="20"/>
      <c r="D52" s="3"/>
      <c r="E52" s="20"/>
      <c r="F52" s="20"/>
      <c r="G52" s="3"/>
      <c r="H52" s="20"/>
      <c r="I52" s="20"/>
      <c r="J52" s="1"/>
    </row>
    <row r="53" spans="1:10" ht="25.5" x14ac:dyDescent="0.7">
      <c r="B53" s="21"/>
      <c r="C53" s="21"/>
      <c r="D53" s="4"/>
      <c r="E53" s="20"/>
      <c r="F53" s="20"/>
      <c r="G53" s="3"/>
      <c r="H53" s="21"/>
      <c r="I53" s="21"/>
      <c r="J53" s="2"/>
    </row>
    <row r="55" spans="1:10" ht="25.5" x14ac:dyDescent="0.7">
      <c r="F55" s="19"/>
      <c r="G55" s="19"/>
    </row>
    <row r="56" spans="1:10" ht="25.5" x14ac:dyDescent="0.7">
      <c r="F56" s="19"/>
      <c r="G56" s="19"/>
    </row>
    <row r="57" spans="1:10" ht="25.5" x14ac:dyDescent="0.7">
      <c r="F57" s="19"/>
      <c r="G57" s="19"/>
    </row>
  </sheetData>
  <mergeCells count="24">
    <mergeCell ref="A49:B49"/>
    <mergeCell ref="A1:J1"/>
    <mergeCell ref="A2:B3"/>
    <mergeCell ref="C2:E2"/>
    <mergeCell ref="F2:H2"/>
    <mergeCell ref="I2:J2"/>
    <mergeCell ref="A4:A7"/>
    <mergeCell ref="A8:A13"/>
    <mergeCell ref="A14:A18"/>
    <mergeCell ref="A19:A31"/>
    <mergeCell ref="A32:A38"/>
    <mergeCell ref="A39:A47"/>
    <mergeCell ref="F57:G57"/>
    <mergeCell ref="B51:C51"/>
    <mergeCell ref="E51:F51"/>
    <mergeCell ref="H51:I51"/>
    <mergeCell ref="B52:C52"/>
    <mergeCell ref="E52:F52"/>
    <mergeCell ref="H52:I52"/>
    <mergeCell ref="B53:C53"/>
    <mergeCell ref="E53:F53"/>
    <mergeCell ref="H53:I53"/>
    <mergeCell ref="F55:G55"/>
    <mergeCell ref="F56:G56"/>
  </mergeCells>
  <printOptions horizontalCentered="1" verticalCentered="1"/>
  <pageMargins left="0.196850393700787" right="0.39370078740157499" top="0.39370078740157499" bottom="0.39370078740157499" header="0.31496062992126" footer="0.31496062992126"/>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rightToLeft="1" zoomScale="70" zoomScaleNormal="70" workbookViewId="0">
      <selection activeCell="AA23" sqref="AA23"/>
    </sheetView>
  </sheetViews>
  <sheetFormatPr defaultRowHeight="15" x14ac:dyDescent="0.25"/>
  <cols>
    <col min="2" max="2" width="17.140625" customWidth="1"/>
    <col min="3" max="5" width="11" customWidth="1"/>
    <col min="6" max="6" width="11.7109375" customWidth="1"/>
    <col min="7" max="10" width="11" customWidth="1"/>
  </cols>
  <sheetData>
    <row r="1" spans="1:10" s="7" customFormat="1" ht="31.5" customHeight="1" x14ac:dyDescent="0.55000000000000004">
      <c r="A1" s="22" t="s">
        <v>75</v>
      </c>
      <c r="B1" s="22"/>
      <c r="C1" s="22"/>
      <c r="D1" s="22"/>
      <c r="E1" s="22"/>
      <c r="F1" s="22"/>
      <c r="G1" s="22"/>
      <c r="H1" s="22"/>
      <c r="I1" s="22"/>
      <c r="J1" s="22"/>
    </row>
    <row r="2" spans="1:10" s="5" customFormat="1" ht="21" customHeight="1" x14ac:dyDescent="0.5">
      <c r="A2" s="23" t="s">
        <v>0</v>
      </c>
      <c r="B2" s="24"/>
      <c r="C2" s="27" t="s">
        <v>57</v>
      </c>
      <c r="D2" s="28"/>
      <c r="E2" s="29"/>
      <c r="F2" s="27" t="s">
        <v>58</v>
      </c>
      <c r="G2" s="28"/>
      <c r="H2" s="29"/>
      <c r="I2" s="27" t="s">
        <v>59</v>
      </c>
      <c r="J2" s="29"/>
    </row>
    <row r="3" spans="1:10" s="5" customFormat="1" ht="21" customHeight="1" x14ac:dyDescent="0.5">
      <c r="A3" s="25"/>
      <c r="B3" s="26"/>
      <c r="C3" s="8" t="s">
        <v>4</v>
      </c>
      <c r="D3" s="8" t="s">
        <v>5</v>
      </c>
      <c r="E3" s="8" t="s">
        <v>6</v>
      </c>
      <c r="F3" s="8" t="s">
        <v>4</v>
      </c>
      <c r="G3" s="8" t="s">
        <v>5</v>
      </c>
      <c r="H3" s="8" t="s">
        <v>6</v>
      </c>
      <c r="I3" s="8" t="s">
        <v>4</v>
      </c>
      <c r="J3" s="8" t="s">
        <v>5</v>
      </c>
    </row>
    <row r="4" spans="1:10" s="6" customFormat="1" ht="21" customHeight="1" x14ac:dyDescent="0.45">
      <c r="A4" s="30" t="s">
        <v>34</v>
      </c>
      <c r="B4" s="9" t="s">
        <v>7</v>
      </c>
      <c r="C4" s="10">
        <v>3500</v>
      </c>
      <c r="D4" s="10">
        <v>58000</v>
      </c>
      <c r="E4" s="10">
        <f>D4+C4</f>
        <v>61500</v>
      </c>
      <c r="F4" s="10">
        <v>14000</v>
      </c>
      <c r="G4" s="10">
        <v>36360</v>
      </c>
      <c r="H4" s="10">
        <f>G4+F4</f>
        <v>50360</v>
      </c>
      <c r="I4" s="10">
        <f>(F4/C4)*1000</f>
        <v>4000</v>
      </c>
      <c r="J4" s="10">
        <f>(G4/D4)*1000</f>
        <v>626.89655172413791</v>
      </c>
    </row>
    <row r="5" spans="1:10" s="6" customFormat="1" ht="21" customHeight="1" x14ac:dyDescent="0.45">
      <c r="A5" s="31"/>
      <c r="B5" s="9" t="s">
        <v>8</v>
      </c>
      <c r="C5" s="10">
        <v>2700</v>
      </c>
      <c r="D5" s="10">
        <v>8300</v>
      </c>
      <c r="E5" s="10">
        <f t="shared" ref="E5:E46" si="0">D5+C5</f>
        <v>11000</v>
      </c>
      <c r="F5" s="10">
        <v>10260</v>
      </c>
      <c r="G5" s="10">
        <v>5183</v>
      </c>
      <c r="H5" s="10">
        <f t="shared" ref="H5:H46" si="1">G5+F5</f>
        <v>15443</v>
      </c>
      <c r="I5" s="10">
        <f t="shared" ref="I5:J49" si="2">(F5/C5)*1000</f>
        <v>3800</v>
      </c>
      <c r="J5" s="10">
        <f t="shared" si="2"/>
        <v>624.45783132530119</v>
      </c>
    </row>
    <row r="6" spans="1:10" s="6" customFormat="1" ht="21" customHeight="1" x14ac:dyDescent="0.45">
      <c r="A6" s="31"/>
      <c r="B6" s="9" t="s">
        <v>65</v>
      </c>
      <c r="C6" s="10">
        <v>1798</v>
      </c>
      <c r="D6" s="10">
        <v>0</v>
      </c>
      <c r="E6" s="10">
        <f t="shared" si="0"/>
        <v>1798</v>
      </c>
      <c r="F6" s="10">
        <v>6833</v>
      </c>
      <c r="G6" s="10">
        <v>0</v>
      </c>
      <c r="H6" s="10">
        <f t="shared" si="1"/>
        <v>6833</v>
      </c>
      <c r="I6" s="10">
        <f t="shared" si="2"/>
        <v>3800.3337041156842</v>
      </c>
      <c r="J6" s="10">
        <v>0</v>
      </c>
    </row>
    <row r="7" spans="1:10" s="6" customFormat="1" ht="21" customHeight="1" x14ac:dyDescent="0.45">
      <c r="A7" s="32"/>
      <c r="B7" s="11" t="s">
        <v>10</v>
      </c>
      <c r="C7" s="12">
        <f t="shared" ref="C7:H7" si="3">SUM(C4:C6)</f>
        <v>7998</v>
      </c>
      <c r="D7" s="12">
        <f t="shared" si="3"/>
        <v>66300</v>
      </c>
      <c r="E7" s="12">
        <f t="shared" si="3"/>
        <v>74298</v>
      </c>
      <c r="F7" s="12">
        <f t="shared" si="3"/>
        <v>31093</v>
      </c>
      <c r="G7" s="12">
        <f t="shared" si="3"/>
        <v>41543</v>
      </c>
      <c r="H7" s="12">
        <f t="shared" si="3"/>
        <v>72636</v>
      </c>
      <c r="I7" s="12">
        <f t="shared" si="2"/>
        <v>3887.5968992248058</v>
      </c>
      <c r="J7" s="12">
        <f t="shared" si="2"/>
        <v>626.59125188536962</v>
      </c>
    </row>
    <row r="8" spans="1:10" s="6" customFormat="1" ht="21" customHeight="1" x14ac:dyDescent="0.45">
      <c r="A8" s="30" t="s">
        <v>35</v>
      </c>
      <c r="B8" s="9" t="s">
        <v>11</v>
      </c>
      <c r="C8" s="10">
        <v>0</v>
      </c>
      <c r="D8" s="10">
        <v>2000</v>
      </c>
      <c r="E8" s="10">
        <f t="shared" si="0"/>
        <v>2000</v>
      </c>
      <c r="F8" s="10">
        <v>0</v>
      </c>
      <c r="G8" s="10">
        <v>760</v>
      </c>
      <c r="H8" s="10">
        <f t="shared" si="1"/>
        <v>760</v>
      </c>
      <c r="I8" s="10">
        <v>0</v>
      </c>
      <c r="J8" s="10">
        <f t="shared" si="2"/>
        <v>380</v>
      </c>
    </row>
    <row r="9" spans="1:10" s="6" customFormat="1" ht="21" customHeight="1" x14ac:dyDescent="0.45">
      <c r="A9" s="31"/>
      <c r="B9" s="9" t="s">
        <v>12</v>
      </c>
      <c r="C9" s="10">
        <v>400</v>
      </c>
      <c r="D9" s="10">
        <v>0</v>
      </c>
      <c r="E9" s="10">
        <f t="shared" si="0"/>
        <v>400</v>
      </c>
      <c r="F9" s="10">
        <v>1200</v>
      </c>
      <c r="G9" s="10">
        <v>0</v>
      </c>
      <c r="H9" s="10">
        <f t="shared" si="1"/>
        <v>1200</v>
      </c>
      <c r="I9" s="10">
        <f t="shared" si="2"/>
        <v>3000</v>
      </c>
      <c r="J9" s="10">
        <v>0</v>
      </c>
    </row>
    <row r="10" spans="1:10" s="6" customFormat="1" ht="21" customHeight="1" x14ac:dyDescent="0.45">
      <c r="A10" s="31"/>
      <c r="B10" s="9" t="s">
        <v>13</v>
      </c>
      <c r="C10" s="10">
        <v>0</v>
      </c>
      <c r="D10" s="10">
        <v>5700</v>
      </c>
      <c r="E10" s="10">
        <f t="shared" si="0"/>
        <v>5700</v>
      </c>
      <c r="F10" s="10">
        <v>0</v>
      </c>
      <c r="G10" s="10">
        <v>1995</v>
      </c>
      <c r="H10" s="10">
        <f t="shared" si="1"/>
        <v>1995</v>
      </c>
      <c r="I10" s="10">
        <v>0</v>
      </c>
      <c r="J10" s="10">
        <f t="shared" si="2"/>
        <v>350</v>
      </c>
    </row>
    <row r="11" spans="1:10" s="6" customFormat="1" ht="21" customHeight="1" x14ac:dyDescent="0.45">
      <c r="A11" s="31"/>
      <c r="B11" s="9" t="s">
        <v>60</v>
      </c>
      <c r="C11" s="10">
        <v>0</v>
      </c>
      <c r="D11" s="10">
        <v>0</v>
      </c>
      <c r="E11" s="10">
        <f t="shared" si="0"/>
        <v>0</v>
      </c>
      <c r="F11" s="10">
        <v>0</v>
      </c>
      <c r="G11" s="10">
        <v>0</v>
      </c>
      <c r="H11" s="10">
        <f t="shared" si="1"/>
        <v>0</v>
      </c>
      <c r="I11" s="10">
        <v>0</v>
      </c>
      <c r="J11" s="10">
        <v>0</v>
      </c>
    </row>
    <row r="12" spans="1:10" s="6" customFormat="1" ht="21" customHeight="1" x14ac:dyDescent="0.45">
      <c r="A12" s="31"/>
      <c r="B12" s="9" t="s">
        <v>14</v>
      </c>
      <c r="C12" s="10">
        <v>0</v>
      </c>
      <c r="D12" s="10">
        <v>0</v>
      </c>
      <c r="E12" s="10">
        <f t="shared" si="0"/>
        <v>0</v>
      </c>
      <c r="F12" s="10">
        <v>0</v>
      </c>
      <c r="G12" s="10">
        <v>0</v>
      </c>
      <c r="H12" s="10">
        <f t="shared" si="1"/>
        <v>0</v>
      </c>
      <c r="I12" s="10">
        <v>0</v>
      </c>
      <c r="J12" s="10">
        <v>0</v>
      </c>
    </row>
    <row r="13" spans="1:10" s="6" customFormat="1" ht="21" customHeight="1" x14ac:dyDescent="0.45">
      <c r="A13" s="32"/>
      <c r="B13" s="11" t="s">
        <v>15</v>
      </c>
      <c r="C13" s="12">
        <f t="shared" ref="C13:H13" si="4">SUM(C8:C12)</f>
        <v>400</v>
      </c>
      <c r="D13" s="12">
        <f t="shared" si="4"/>
        <v>7700</v>
      </c>
      <c r="E13" s="12">
        <f t="shared" si="4"/>
        <v>8100</v>
      </c>
      <c r="F13" s="12">
        <f t="shared" si="4"/>
        <v>1200</v>
      </c>
      <c r="G13" s="12">
        <f t="shared" si="4"/>
        <v>2755</v>
      </c>
      <c r="H13" s="12">
        <f t="shared" si="4"/>
        <v>3955</v>
      </c>
      <c r="I13" s="12">
        <f t="shared" si="2"/>
        <v>3000</v>
      </c>
      <c r="J13" s="12">
        <f t="shared" si="2"/>
        <v>357.79220779220776</v>
      </c>
    </row>
    <row r="14" spans="1:10" s="6" customFormat="1" ht="21" customHeight="1" x14ac:dyDescent="0.45">
      <c r="A14" s="30" t="s">
        <v>36</v>
      </c>
      <c r="B14" s="9" t="s">
        <v>16</v>
      </c>
      <c r="C14" s="10">
        <v>40</v>
      </c>
      <c r="D14" s="10">
        <v>0</v>
      </c>
      <c r="E14" s="10">
        <f t="shared" si="0"/>
        <v>40</v>
      </c>
      <c r="F14" s="10">
        <v>1700</v>
      </c>
      <c r="G14" s="10">
        <v>0</v>
      </c>
      <c r="H14" s="10">
        <f t="shared" si="1"/>
        <v>1700</v>
      </c>
      <c r="I14" s="10">
        <f>(F14/C14)*1000</f>
        <v>42500</v>
      </c>
      <c r="J14" s="10">
        <v>0</v>
      </c>
    </row>
    <row r="15" spans="1:10" s="6" customFormat="1" ht="21" customHeight="1" x14ac:dyDescent="0.45">
      <c r="A15" s="31"/>
      <c r="B15" s="9" t="s">
        <v>17</v>
      </c>
      <c r="C15" s="10">
        <v>1</v>
      </c>
      <c r="D15" s="10">
        <v>0</v>
      </c>
      <c r="E15" s="10">
        <f t="shared" si="0"/>
        <v>1</v>
      </c>
      <c r="F15" s="10">
        <v>2</v>
      </c>
      <c r="G15" s="10">
        <v>0</v>
      </c>
      <c r="H15" s="10">
        <f t="shared" si="1"/>
        <v>2</v>
      </c>
      <c r="I15" s="10">
        <f t="shared" si="2"/>
        <v>2000</v>
      </c>
      <c r="J15" s="10">
        <v>0</v>
      </c>
    </row>
    <row r="16" spans="1:10" s="6" customFormat="1" ht="21" customHeight="1" x14ac:dyDescent="0.45">
      <c r="A16" s="31"/>
      <c r="B16" s="9" t="s">
        <v>18</v>
      </c>
      <c r="C16" s="10">
        <v>32</v>
      </c>
      <c r="D16" s="10">
        <v>0</v>
      </c>
      <c r="E16" s="10">
        <f t="shared" si="0"/>
        <v>32</v>
      </c>
      <c r="F16" s="10">
        <v>38</v>
      </c>
      <c r="G16" s="10">
        <v>0</v>
      </c>
      <c r="H16" s="10">
        <f t="shared" si="1"/>
        <v>38</v>
      </c>
      <c r="I16" s="10">
        <f t="shared" si="2"/>
        <v>1187.5</v>
      </c>
      <c r="J16" s="10">
        <v>0</v>
      </c>
    </row>
    <row r="17" spans="1:10" s="6" customFormat="1" ht="21" customHeight="1" x14ac:dyDescent="0.45">
      <c r="A17" s="31"/>
      <c r="B17" s="9" t="s">
        <v>41</v>
      </c>
      <c r="C17" s="10">
        <v>0</v>
      </c>
      <c r="D17" s="10">
        <v>182</v>
      </c>
      <c r="E17" s="10">
        <f t="shared" si="0"/>
        <v>182</v>
      </c>
      <c r="F17" s="10">
        <v>0</v>
      </c>
      <c r="G17" s="10">
        <v>54.6</v>
      </c>
      <c r="H17" s="10">
        <f t="shared" si="1"/>
        <v>54.6</v>
      </c>
      <c r="I17" s="10">
        <v>0</v>
      </c>
      <c r="J17" s="10">
        <f t="shared" si="2"/>
        <v>300</v>
      </c>
    </row>
    <row r="18" spans="1:10" s="6" customFormat="1" ht="21" customHeight="1" x14ac:dyDescent="0.45">
      <c r="A18" s="32"/>
      <c r="B18" s="11" t="s">
        <v>19</v>
      </c>
      <c r="C18" s="12">
        <f t="shared" ref="C18:H18" si="5">SUM(C14:C17)</f>
        <v>73</v>
      </c>
      <c r="D18" s="12">
        <f t="shared" si="5"/>
        <v>182</v>
      </c>
      <c r="E18" s="12">
        <f t="shared" si="5"/>
        <v>255</v>
      </c>
      <c r="F18" s="12">
        <f t="shared" si="5"/>
        <v>1740</v>
      </c>
      <c r="G18" s="12">
        <f t="shared" si="5"/>
        <v>54.6</v>
      </c>
      <c r="H18" s="12">
        <f t="shared" si="5"/>
        <v>1794.6</v>
      </c>
      <c r="I18" s="12">
        <f t="shared" si="2"/>
        <v>23835.616438356166</v>
      </c>
      <c r="J18" s="12">
        <f t="shared" si="2"/>
        <v>300</v>
      </c>
    </row>
    <row r="19" spans="1:10" s="6" customFormat="1" ht="21" customHeight="1" x14ac:dyDescent="0.45">
      <c r="A19" s="30" t="s">
        <v>37</v>
      </c>
      <c r="B19" s="9" t="s">
        <v>20</v>
      </c>
      <c r="C19" s="10">
        <v>125</v>
      </c>
      <c r="D19" s="10">
        <v>0</v>
      </c>
      <c r="E19" s="10">
        <f t="shared" si="0"/>
        <v>125</v>
      </c>
      <c r="F19" s="10">
        <v>5125</v>
      </c>
      <c r="G19" s="10">
        <v>0</v>
      </c>
      <c r="H19" s="10">
        <f t="shared" si="1"/>
        <v>5125</v>
      </c>
      <c r="I19" s="10">
        <f t="shared" si="2"/>
        <v>41000</v>
      </c>
      <c r="J19" s="10">
        <v>0</v>
      </c>
    </row>
    <row r="20" spans="1:10" s="6" customFormat="1" ht="21" customHeight="1" x14ac:dyDescent="0.45">
      <c r="A20" s="31"/>
      <c r="B20" s="9" t="s">
        <v>21</v>
      </c>
      <c r="C20" s="10">
        <v>2000</v>
      </c>
      <c r="D20" s="10">
        <v>0</v>
      </c>
      <c r="E20" s="10">
        <f t="shared" si="0"/>
        <v>2000</v>
      </c>
      <c r="F20" s="10">
        <v>110000</v>
      </c>
      <c r="G20" s="10">
        <v>0</v>
      </c>
      <c r="H20" s="10">
        <f t="shared" si="1"/>
        <v>110000</v>
      </c>
      <c r="I20" s="10">
        <f t="shared" si="2"/>
        <v>55000</v>
      </c>
      <c r="J20" s="10">
        <v>0</v>
      </c>
    </row>
    <row r="21" spans="1:10" s="6" customFormat="1" ht="21" customHeight="1" x14ac:dyDescent="0.45">
      <c r="A21" s="31"/>
      <c r="B21" s="9" t="s">
        <v>22</v>
      </c>
      <c r="C21" s="10">
        <v>1750</v>
      </c>
      <c r="D21" s="10">
        <v>0</v>
      </c>
      <c r="E21" s="10">
        <f t="shared" si="0"/>
        <v>1750</v>
      </c>
      <c r="F21" s="10">
        <v>111000</v>
      </c>
      <c r="G21" s="10">
        <v>0</v>
      </c>
      <c r="H21" s="10">
        <f t="shared" si="1"/>
        <v>111000</v>
      </c>
      <c r="I21" s="10">
        <f t="shared" si="2"/>
        <v>63428.571428571428</v>
      </c>
      <c r="J21" s="10">
        <v>0</v>
      </c>
    </row>
    <row r="22" spans="1:10" s="6" customFormat="1" ht="21" customHeight="1" x14ac:dyDescent="0.45">
      <c r="A22" s="31"/>
      <c r="B22" s="9" t="s">
        <v>74</v>
      </c>
      <c r="C22" s="10">
        <v>55</v>
      </c>
      <c r="D22" s="10">
        <v>0</v>
      </c>
      <c r="E22" s="10">
        <f t="shared" si="0"/>
        <v>55</v>
      </c>
      <c r="F22" s="10">
        <v>2200</v>
      </c>
      <c r="G22" s="10">
        <v>0</v>
      </c>
      <c r="H22" s="10">
        <f t="shared" si="1"/>
        <v>2200</v>
      </c>
      <c r="I22" s="10">
        <f t="shared" si="2"/>
        <v>40000</v>
      </c>
      <c r="J22" s="10">
        <v>0</v>
      </c>
    </row>
    <row r="23" spans="1:10" s="6" customFormat="1" ht="21" customHeight="1" x14ac:dyDescent="0.45">
      <c r="A23" s="31"/>
      <c r="B23" s="9" t="s">
        <v>61</v>
      </c>
      <c r="C23" s="10">
        <v>1</v>
      </c>
      <c r="D23" s="10">
        <v>0</v>
      </c>
      <c r="E23" s="10">
        <f t="shared" si="0"/>
        <v>1</v>
      </c>
      <c r="F23" s="10">
        <v>18</v>
      </c>
      <c r="G23" s="10">
        <v>0</v>
      </c>
      <c r="H23" s="10">
        <f t="shared" si="1"/>
        <v>18</v>
      </c>
      <c r="I23" s="10">
        <f t="shared" si="2"/>
        <v>18000</v>
      </c>
      <c r="J23" s="10">
        <v>0</v>
      </c>
    </row>
    <row r="24" spans="1:10" s="6" customFormat="1" ht="21" customHeight="1" x14ac:dyDescent="0.45">
      <c r="A24" s="31"/>
      <c r="B24" s="9" t="s">
        <v>44</v>
      </c>
      <c r="C24" s="10">
        <v>80</v>
      </c>
      <c r="D24" s="10">
        <v>0</v>
      </c>
      <c r="E24" s="10">
        <f t="shared" si="0"/>
        <v>80</v>
      </c>
      <c r="F24" s="10">
        <v>4500</v>
      </c>
      <c r="G24" s="10">
        <v>0</v>
      </c>
      <c r="H24" s="10">
        <f t="shared" si="1"/>
        <v>4500</v>
      </c>
      <c r="I24" s="10">
        <f t="shared" si="2"/>
        <v>56250</v>
      </c>
      <c r="J24" s="10">
        <v>0</v>
      </c>
    </row>
    <row r="25" spans="1:10" s="6" customFormat="1" ht="21" customHeight="1" x14ac:dyDescent="0.45">
      <c r="A25" s="31"/>
      <c r="B25" s="9" t="s">
        <v>62</v>
      </c>
      <c r="C25" s="10">
        <v>0</v>
      </c>
      <c r="D25" s="10">
        <v>0</v>
      </c>
      <c r="E25" s="10">
        <f t="shared" si="0"/>
        <v>0</v>
      </c>
      <c r="F25" s="10">
        <v>0</v>
      </c>
      <c r="G25" s="10">
        <v>0</v>
      </c>
      <c r="H25" s="10">
        <f t="shared" si="1"/>
        <v>0</v>
      </c>
      <c r="I25" s="10">
        <v>0</v>
      </c>
      <c r="J25" s="10">
        <v>0</v>
      </c>
    </row>
    <row r="26" spans="1:10" s="6" customFormat="1" ht="21" customHeight="1" x14ac:dyDescent="0.45">
      <c r="A26" s="31"/>
      <c r="B26" s="9" t="s">
        <v>46</v>
      </c>
      <c r="C26" s="10">
        <v>0</v>
      </c>
      <c r="D26" s="10">
        <v>0</v>
      </c>
      <c r="E26" s="10">
        <f t="shared" si="0"/>
        <v>0</v>
      </c>
      <c r="F26" s="10">
        <v>0</v>
      </c>
      <c r="G26" s="10">
        <v>0</v>
      </c>
      <c r="H26" s="10">
        <f t="shared" si="1"/>
        <v>0</v>
      </c>
      <c r="I26" s="10">
        <v>0</v>
      </c>
      <c r="J26" s="10">
        <v>0</v>
      </c>
    </row>
    <row r="27" spans="1:10" s="6" customFormat="1" ht="21" customHeight="1" x14ac:dyDescent="0.45">
      <c r="A27" s="31"/>
      <c r="B27" s="9" t="s">
        <v>47</v>
      </c>
      <c r="C27" s="10">
        <v>0</v>
      </c>
      <c r="D27" s="10">
        <v>0</v>
      </c>
      <c r="E27" s="10">
        <v>0</v>
      </c>
      <c r="F27" s="10">
        <v>0</v>
      </c>
      <c r="G27" s="10">
        <v>0</v>
      </c>
      <c r="H27" s="10">
        <v>0</v>
      </c>
      <c r="I27" s="10">
        <v>0</v>
      </c>
      <c r="J27" s="10">
        <v>0</v>
      </c>
    </row>
    <row r="28" spans="1:10" s="6" customFormat="1" ht="21" customHeight="1" x14ac:dyDescent="0.45">
      <c r="A28" s="31"/>
      <c r="B28" s="9" t="s">
        <v>48</v>
      </c>
      <c r="C28" s="10">
        <v>0</v>
      </c>
      <c r="D28" s="10">
        <v>0</v>
      </c>
      <c r="E28" s="10">
        <f t="shared" si="0"/>
        <v>0</v>
      </c>
      <c r="F28" s="10">
        <v>0</v>
      </c>
      <c r="G28" s="10">
        <v>0</v>
      </c>
      <c r="H28" s="10">
        <f t="shared" si="1"/>
        <v>0</v>
      </c>
      <c r="I28" s="10">
        <v>0</v>
      </c>
      <c r="J28" s="10">
        <v>0</v>
      </c>
    </row>
    <row r="29" spans="1:10" s="6" customFormat="1" ht="21" customHeight="1" x14ac:dyDescent="0.45">
      <c r="A29" s="31"/>
      <c r="B29" s="9" t="s">
        <v>66</v>
      </c>
      <c r="C29" s="10">
        <v>0</v>
      </c>
      <c r="D29" s="10">
        <v>0</v>
      </c>
      <c r="E29" s="10">
        <v>0</v>
      </c>
      <c r="F29" s="10">
        <v>0</v>
      </c>
      <c r="G29" s="10">
        <v>0</v>
      </c>
      <c r="H29" s="10">
        <v>0</v>
      </c>
      <c r="I29" s="10">
        <v>0</v>
      </c>
      <c r="J29" s="10">
        <v>0</v>
      </c>
    </row>
    <row r="30" spans="1:10" s="6" customFormat="1" ht="21" customHeight="1" x14ac:dyDescent="0.45">
      <c r="A30" s="31"/>
      <c r="B30" s="9" t="s">
        <v>63</v>
      </c>
      <c r="C30" s="10">
        <v>120</v>
      </c>
      <c r="D30" s="10">
        <v>0</v>
      </c>
      <c r="E30" s="10">
        <f t="shared" si="0"/>
        <v>120</v>
      </c>
      <c r="F30" s="10">
        <v>2400</v>
      </c>
      <c r="G30" s="10">
        <v>0</v>
      </c>
      <c r="H30" s="10">
        <f t="shared" si="1"/>
        <v>2400</v>
      </c>
      <c r="I30" s="10">
        <f t="shared" si="2"/>
        <v>20000</v>
      </c>
      <c r="J30" s="10">
        <v>0</v>
      </c>
    </row>
    <row r="31" spans="1:10" s="6" customFormat="1" ht="21" customHeight="1" x14ac:dyDescent="0.45">
      <c r="A31" s="32"/>
      <c r="B31" s="11" t="s">
        <v>23</v>
      </c>
      <c r="C31" s="12">
        <f>SUM(C19:C30)</f>
        <v>4131</v>
      </c>
      <c r="D31" s="12">
        <f t="shared" ref="D31:H31" si="6">SUM(D19:D30)</f>
        <v>0</v>
      </c>
      <c r="E31" s="12">
        <f t="shared" si="6"/>
        <v>4131</v>
      </c>
      <c r="F31" s="12">
        <f t="shared" si="6"/>
        <v>235243</v>
      </c>
      <c r="G31" s="12">
        <f t="shared" si="6"/>
        <v>0</v>
      </c>
      <c r="H31" s="12">
        <f t="shared" si="6"/>
        <v>235243</v>
      </c>
      <c r="I31" s="12">
        <f t="shared" si="2"/>
        <v>56945.775841200681</v>
      </c>
      <c r="J31" s="12">
        <v>0</v>
      </c>
    </row>
    <row r="32" spans="1:10" s="6" customFormat="1" ht="21" customHeight="1" x14ac:dyDescent="0.45">
      <c r="A32" s="30" t="s">
        <v>38</v>
      </c>
      <c r="B32" s="9" t="s">
        <v>24</v>
      </c>
      <c r="C32" s="10">
        <v>120</v>
      </c>
      <c r="D32" s="10">
        <v>0</v>
      </c>
      <c r="E32" s="10">
        <f t="shared" si="0"/>
        <v>120</v>
      </c>
      <c r="F32" s="10">
        <v>5400</v>
      </c>
      <c r="G32" s="10">
        <v>0</v>
      </c>
      <c r="H32" s="10">
        <f t="shared" si="1"/>
        <v>5400</v>
      </c>
      <c r="I32" s="10">
        <f t="shared" si="2"/>
        <v>45000</v>
      </c>
      <c r="J32" s="10">
        <v>0</v>
      </c>
    </row>
    <row r="33" spans="1:10" s="6" customFormat="1" ht="21" customHeight="1" x14ac:dyDescent="0.45">
      <c r="A33" s="31"/>
      <c r="B33" s="9" t="s">
        <v>25</v>
      </c>
      <c r="C33" s="10">
        <v>850</v>
      </c>
      <c r="D33" s="10">
        <v>0</v>
      </c>
      <c r="E33" s="10">
        <f t="shared" si="0"/>
        <v>850</v>
      </c>
      <c r="F33" s="10">
        <v>55000</v>
      </c>
      <c r="G33" s="10">
        <v>0</v>
      </c>
      <c r="H33" s="10">
        <f t="shared" si="1"/>
        <v>55000</v>
      </c>
      <c r="I33" s="10">
        <f t="shared" si="2"/>
        <v>64705.882352941175</v>
      </c>
      <c r="J33" s="10">
        <v>0</v>
      </c>
    </row>
    <row r="34" spans="1:10" s="6" customFormat="1" ht="21" customHeight="1" x14ac:dyDescent="0.45">
      <c r="A34" s="31"/>
      <c r="B34" s="9" t="s">
        <v>26</v>
      </c>
      <c r="C34" s="10">
        <v>200</v>
      </c>
      <c r="D34" s="10">
        <v>0</v>
      </c>
      <c r="E34" s="10">
        <f t="shared" si="0"/>
        <v>200</v>
      </c>
      <c r="F34" s="10">
        <v>7000</v>
      </c>
      <c r="G34" s="10">
        <v>0</v>
      </c>
      <c r="H34" s="10">
        <f>G34+F34</f>
        <v>7000</v>
      </c>
      <c r="I34" s="10">
        <f t="shared" si="2"/>
        <v>35000</v>
      </c>
      <c r="J34" s="10">
        <v>0</v>
      </c>
    </row>
    <row r="35" spans="1:10" s="6" customFormat="1" ht="21" customHeight="1" x14ac:dyDescent="0.45">
      <c r="A35" s="31"/>
      <c r="B35" s="9" t="s">
        <v>50</v>
      </c>
      <c r="C35" s="10">
        <v>70</v>
      </c>
      <c r="D35" s="10">
        <v>0</v>
      </c>
      <c r="E35" s="10">
        <f t="shared" si="0"/>
        <v>70</v>
      </c>
      <c r="F35" s="10">
        <v>2660</v>
      </c>
      <c r="G35" s="10">
        <v>0</v>
      </c>
      <c r="H35" s="10">
        <f t="shared" si="1"/>
        <v>2660</v>
      </c>
      <c r="I35" s="10">
        <f t="shared" si="2"/>
        <v>38000</v>
      </c>
      <c r="J35" s="10">
        <v>0</v>
      </c>
    </row>
    <row r="36" spans="1:10" s="6" customFormat="1" ht="21" customHeight="1" x14ac:dyDescent="0.45">
      <c r="A36" s="31"/>
      <c r="B36" s="9" t="s">
        <v>51</v>
      </c>
      <c r="C36" s="10">
        <v>0</v>
      </c>
      <c r="D36" s="10">
        <v>0</v>
      </c>
      <c r="E36" s="10">
        <f t="shared" si="0"/>
        <v>0</v>
      </c>
      <c r="F36" s="10">
        <v>0</v>
      </c>
      <c r="G36" s="10">
        <v>0</v>
      </c>
      <c r="H36" s="10">
        <f t="shared" si="1"/>
        <v>0</v>
      </c>
      <c r="I36" s="10">
        <v>0</v>
      </c>
      <c r="J36" s="10">
        <v>0</v>
      </c>
    </row>
    <row r="37" spans="1:10" s="6" customFormat="1" ht="21" customHeight="1" x14ac:dyDescent="0.45">
      <c r="A37" s="31"/>
      <c r="B37" s="9" t="s">
        <v>27</v>
      </c>
      <c r="C37" s="10">
        <v>0</v>
      </c>
      <c r="D37" s="10">
        <v>0</v>
      </c>
      <c r="E37" s="10">
        <f t="shared" si="0"/>
        <v>0</v>
      </c>
      <c r="F37" s="10">
        <v>0</v>
      </c>
      <c r="G37" s="10">
        <v>0</v>
      </c>
      <c r="H37" s="10">
        <f t="shared" si="1"/>
        <v>0</v>
      </c>
      <c r="I37" s="10">
        <v>0</v>
      </c>
      <c r="J37" s="10">
        <v>0</v>
      </c>
    </row>
    <row r="38" spans="1:10" s="6" customFormat="1" ht="21" customHeight="1" x14ac:dyDescent="0.45">
      <c r="A38" s="32"/>
      <c r="B38" s="11" t="s">
        <v>28</v>
      </c>
      <c r="C38" s="12">
        <f t="shared" ref="C38:H38" si="7">SUM(C32:C37)</f>
        <v>1240</v>
      </c>
      <c r="D38" s="12">
        <f t="shared" si="7"/>
        <v>0</v>
      </c>
      <c r="E38" s="12">
        <f t="shared" si="7"/>
        <v>1240</v>
      </c>
      <c r="F38" s="12">
        <f t="shared" si="7"/>
        <v>70060</v>
      </c>
      <c r="G38" s="12">
        <f t="shared" si="7"/>
        <v>0</v>
      </c>
      <c r="H38" s="12">
        <f t="shared" si="7"/>
        <v>70060</v>
      </c>
      <c r="I38" s="12">
        <f t="shared" si="2"/>
        <v>56500</v>
      </c>
      <c r="J38" s="12">
        <v>0</v>
      </c>
    </row>
    <row r="39" spans="1:10" s="6" customFormat="1" ht="21" customHeight="1" x14ac:dyDescent="0.45">
      <c r="A39" s="30" t="s">
        <v>39</v>
      </c>
      <c r="B39" s="9" t="s">
        <v>29</v>
      </c>
      <c r="C39" s="10">
        <v>5000</v>
      </c>
      <c r="D39" s="10">
        <v>1500</v>
      </c>
      <c r="E39" s="10">
        <f t="shared" si="0"/>
        <v>6500</v>
      </c>
      <c r="F39" s="10">
        <v>42000</v>
      </c>
      <c r="G39" s="10">
        <v>1800</v>
      </c>
      <c r="H39" s="10">
        <f t="shared" si="1"/>
        <v>43800</v>
      </c>
      <c r="I39" s="10">
        <f t="shared" si="2"/>
        <v>8400</v>
      </c>
      <c r="J39" s="10">
        <f t="shared" si="2"/>
        <v>1200</v>
      </c>
    </row>
    <row r="40" spans="1:10" s="6" customFormat="1" ht="21" customHeight="1" x14ac:dyDescent="0.45">
      <c r="A40" s="31"/>
      <c r="B40" s="9" t="s">
        <v>30</v>
      </c>
      <c r="C40" s="10">
        <v>320</v>
      </c>
      <c r="D40" s="10">
        <v>0</v>
      </c>
      <c r="E40" s="10">
        <f t="shared" si="0"/>
        <v>320</v>
      </c>
      <c r="F40" s="10">
        <v>17300</v>
      </c>
      <c r="G40" s="10">
        <v>0</v>
      </c>
      <c r="H40" s="10">
        <f t="shared" si="1"/>
        <v>17300</v>
      </c>
      <c r="I40" s="10">
        <f t="shared" si="2"/>
        <v>54062.5</v>
      </c>
      <c r="J40" s="10">
        <v>0</v>
      </c>
    </row>
    <row r="41" spans="1:10" s="6" customFormat="1" ht="21" customHeight="1" x14ac:dyDescent="0.45">
      <c r="A41" s="31"/>
      <c r="B41" s="9" t="s">
        <v>52</v>
      </c>
      <c r="C41" s="10">
        <v>100</v>
      </c>
      <c r="D41" s="10">
        <v>0</v>
      </c>
      <c r="E41" s="10">
        <f t="shared" si="0"/>
        <v>100</v>
      </c>
      <c r="F41" s="10">
        <v>6000</v>
      </c>
      <c r="G41" s="10">
        <v>0</v>
      </c>
      <c r="H41" s="10">
        <f t="shared" si="1"/>
        <v>6000</v>
      </c>
      <c r="I41" s="10">
        <f t="shared" si="2"/>
        <v>60000</v>
      </c>
      <c r="J41" s="10">
        <v>0</v>
      </c>
    </row>
    <row r="42" spans="1:10" s="6" customFormat="1" ht="21" customHeight="1" x14ac:dyDescent="0.45">
      <c r="A42" s="31"/>
      <c r="B42" s="9" t="s">
        <v>53</v>
      </c>
      <c r="C42" s="10">
        <v>0</v>
      </c>
      <c r="D42" s="10">
        <v>5</v>
      </c>
      <c r="E42" s="10">
        <f t="shared" si="0"/>
        <v>5</v>
      </c>
      <c r="F42" s="10">
        <v>0</v>
      </c>
      <c r="G42" s="10">
        <v>6.5</v>
      </c>
      <c r="H42" s="10">
        <f t="shared" si="1"/>
        <v>6.5</v>
      </c>
      <c r="I42" s="10">
        <v>0</v>
      </c>
      <c r="J42" s="10">
        <f t="shared" si="2"/>
        <v>1300</v>
      </c>
    </row>
    <row r="43" spans="1:10" s="6" customFormat="1" ht="21" customHeight="1" x14ac:dyDescent="0.45">
      <c r="A43" s="31"/>
      <c r="B43" s="9" t="s">
        <v>54</v>
      </c>
      <c r="C43" s="10">
        <v>0</v>
      </c>
      <c r="D43" s="10">
        <v>0</v>
      </c>
      <c r="E43" s="10">
        <f t="shared" si="0"/>
        <v>0</v>
      </c>
      <c r="F43" s="10">
        <v>0</v>
      </c>
      <c r="G43" s="10">
        <v>0</v>
      </c>
      <c r="H43" s="10">
        <f t="shared" si="1"/>
        <v>0</v>
      </c>
      <c r="I43" s="10">
        <v>0</v>
      </c>
      <c r="J43" s="10">
        <v>0</v>
      </c>
    </row>
    <row r="44" spans="1:10" s="6" customFormat="1" ht="21" customHeight="1" x14ac:dyDescent="0.45">
      <c r="A44" s="31"/>
      <c r="B44" s="9" t="s">
        <v>55</v>
      </c>
      <c r="C44" s="10">
        <v>0</v>
      </c>
      <c r="D44" s="10">
        <v>0</v>
      </c>
      <c r="E44" s="10">
        <f t="shared" si="0"/>
        <v>0</v>
      </c>
      <c r="F44" s="10">
        <v>0</v>
      </c>
      <c r="G44" s="10">
        <v>0</v>
      </c>
      <c r="H44" s="10">
        <f t="shared" si="1"/>
        <v>0</v>
      </c>
      <c r="I44" s="10">
        <v>0</v>
      </c>
      <c r="J44" s="10">
        <v>0</v>
      </c>
    </row>
    <row r="45" spans="1:10" s="6" customFormat="1" ht="21" customHeight="1" x14ac:dyDescent="0.45">
      <c r="A45" s="31"/>
      <c r="B45" s="9" t="s">
        <v>56</v>
      </c>
      <c r="C45" s="10">
        <v>0</v>
      </c>
      <c r="D45" s="10">
        <v>5</v>
      </c>
      <c r="E45" s="10">
        <f t="shared" si="0"/>
        <v>5</v>
      </c>
      <c r="F45" s="10">
        <v>0</v>
      </c>
      <c r="G45" s="10">
        <v>7.5</v>
      </c>
      <c r="H45" s="10">
        <f t="shared" si="1"/>
        <v>7.5</v>
      </c>
      <c r="I45" s="10">
        <v>0</v>
      </c>
      <c r="J45" s="10">
        <f t="shared" si="2"/>
        <v>1500</v>
      </c>
    </row>
    <row r="46" spans="1:10" s="6" customFormat="1" ht="21" customHeight="1" x14ac:dyDescent="0.45">
      <c r="A46" s="31"/>
      <c r="B46" s="9" t="s">
        <v>31</v>
      </c>
      <c r="C46" s="10">
        <v>5</v>
      </c>
      <c r="D46" s="10">
        <v>75</v>
      </c>
      <c r="E46" s="10">
        <f t="shared" si="0"/>
        <v>80</v>
      </c>
      <c r="F46" s="10">
        <v>90</v>
      </c>
      <c r="G46" s="10">
        <v>97.5</v>
      </c>
      <c r="H46" s="10">
        <f t="shared" si="1"/>
        <v>187.5</v>
      </c>
      <c r="I46" s="10">
        <f t="shared" si="2"/>
        <v>18000</v>
      </c>
      <c r="J46" s="10">
        <f t="shared" si="2"/>
        <v>1300</v>
      </c>
    </row>
    <row r="47" spans="1:10" s="6" customFormat="1" ht="21" customHeight="1" x14ac:dyDescent="0.45">
      <c r="A47" s="32"/>
      <c r="B47" s="11" t="s">
        <v>32</v>
      </c>
      <c r="C47" s="12">
        <f>SUM(C39:C46)</f>
        <v>5425</v>
      </c>
      <c r="D47" s="12">
        <f t="shared" ref="D47:H47" si="8">SUM(D39:D46)</f>
        <v>1585</v>
      </c>
      <c r="E47" s="12">
        <f t="shared" si="8"/>
        <v>7010</v>
      </c>
      <c r="F47" s="12">
        <f t="shared" si="8"/>
        <v>65390</v>
      </c>
      <c r="G47" s="12">
        <f t="shared" si="8"/>
        <v>1911.5</v>
      </c>
      <c r="H47" s="12">
        <f t="shared" si="8"/>
        <v>67301.5</v>
      </c>
      <c r="I47" s="12">
        <f t="shared" si="2"/>
        <v>12053.456221198157</v>
      </c>
      <c r="J47" s="12">
        <f t="shared" si="2"/>
        <v>1205.993690851735</v>
      </c>
    </row>
    <row r="48" spans="1:10" s="6" customFormat="1" ht="21" customHeight="1" x14ac:dyDescent="0.45">
      <c r="A48" s="13"/>
      <c r="B48" s="11" t="s">
        <v>64</v>
      </c>
      <c r="C48" s="12">
        <v>0</v>
      </c>
      <c r="D48" s="12">
        <v>0</v>
      </c>
      <c r="E48" s="12">
        <v>0</v>
      </c>
      <c r="F48" s="12">
        <v>0</v>
      </c>
      <c r="G48" s="12">
        <v>0</v>
      </c>
      <c r="H48" s="12">
        <v>0</v>
      </c>
      <c r="I48" s="12">
        <v>0</v>
      </c>
      <c r="J48" s="12">
        <v>0</v>
      </c>
    </row>
    <row r="49" spans="1:10" s="5" customFormat="1" ht="21" customHeight="1" x14ac:dyDescent="0.5">
      <c r="A49" s="33" t="s">
        <v>33</v>
      </c>
      <c r="B49" s="34"/>
      <c r="C49" s="14">
        <f t="shared" ref="C49:H49" si="9">SUM(C7+C13+C18+C31+C38+C47+C48)</f>
        <v>19267</v>
      </c>
      <c r="D49" s="14">
        <f t="shared" si="9"/>
        <v>75767</v>
      </c>
      <c r="E49" s="14">
        <f t="shared" si="9"/>
        <v>95034</v>
      </c>
      <c r="F49" s="14">
        <f t="shared" si="9"/>
        <v>404726</v>
      </c>
      <c r="G49" s="14">
        <f t="shared" si="9"/>
        <v>46264.1</v>
      </c>
      <c r="H49" s="14">
        <f t="shared" si="9"/>
        <v>450990.1</v>
      </c>
      <c r="I49" s="14">
        <f t="shared" si="2"/>
        <v>21006.17636373073</v>
      </c>
      <c r="J49" s="14">
        <f t="shared" si="2"/>
        <v>610.61016009608409</v>
      </c>
    </row>
    <row r="51" spans="1:10" ht="22.5" customHeight="1" x14ac:dyDescent="0.7">
      <c r="B51" s="20"/>
      <c r="C51" s="20"/>
      <c r="D51" s="3"/>
      <c r="E51" s="20"/>
      <c r="F51" s="20"/>
      <c r="G51" s="3"/>
      <c r="H51" s="20"/>
      <c r="I51" s="20"/>
      <c r="J51" s="1"/>
    </row>
    <row r="52" spans="1:10" ht="18.75" customHeight="1" x14ac:dyDescent="0.7">
      <c r="B52" s="20"/>
      <c r="C52" s="20"/>
      <c r="D52" s="3"/>
      <c r="E52" s="20"/>
      <c r="F52" s="20"/>
      <c r="G52" s="3"/>
      <c r="H52" s="20"/>
      <c r="I52" s="20"/>
      <c r="J52" s="1"/>
    </row>
    <row r="53" spans="1:10" ht="25.5" x14ac:dyDescent="0.7">
      <c r="B53" s="21"/>
      <c r="C53" s="21"/>
      <c r="D53" s="4"/>
      <c r="E53" s="20"/>
      <c r="F53" s="20"/>
      <c r="G53" s="3"/>
      <c r="H53" s="21"/>
      <c r="I53" s="21"/>
      <c r="J53" s="2"/>
    </row>
    <row r="55" spans="1:10" ht="25.5" x14ac:dyDescent="0.7">
      <c r="F55" s="19"/>
      <c r="G55" s="19"/>
    </row>
    <row r="56" spans="1:10" ht="25.5" x14ac:dyDescent="0.7">
      <c r="F56" s="19"/>
      <c r="G56" s="19"/>
    </row>
    <row r="57" spans="1:10" ht="25.5" x14ac:dyDescent="0.7">
      <c r="F57" s="19"/>
      <c r="G57" s="19"/>
    </row>
  </sheetData>
  <mergeCells count="24">
    <mergeCell ref="A49:B49"/>
    <mergeCell ref="A1:J1"/>
    <mergeCell ref="A2:B3"/>
    <mergeCell ref="C2:E2"/>
    <mergeCell ref="F2:H2"/>
    <mergeCell ref="I2:J2"/>
    <mergeCell ref="A4:A7"/>
    <mergeCell ref="A8:A13"/>
    <mergeCell ref="A14:A18"/>
    <mergeCell ref="A19:A31"/>
    <mergeCell ref="A32:A38"/>
    <mergeCell ref="A39:A47"/>
    <mergeCell ref="F57:G57"/>
    <mergeCell ref="B51:C51"/>
    <mergeCell ref="E51:F51"/>
    <mergeCell ref="H51:I51"/>
    <mergeCell ref="B52:C52"/>
    <mergeCell ref="E52:F52"/>
    <mergeCell ref="H52:I52"/>
    <mergeCell ref="B53:C53"/>
    <mergeCell ref="E53:F53"/>
    <mergeCell ref="H53:I53"/>
    <mergeCell ref="F55:G55"/>
    <mergeCell ref="F56:G56"/>
  </mergeCells>
  <printOptions horizontalCentered="1" verticalCentered="1"/>
  <pageMargins left="0.196850393700787" right="0.39370078740157499" top="0.39370078740157499" bottom="0.39370078740157499" header="0.31496062992126" footer="0.31496062992126"/>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rightToLeft="1" tabSelected="1" topLeftCell="A24" zoomScale="86" zoomScaleNormal="86" workbookViewId="0">
      <selection activeCell="A49" sqref="A49:E49"/>
    </sheetView>
  </sheetViews>
  <sheetFormatPr defaultRowHeight="18" x14ac:dyDescent="0.45"/>
  <cols>
    <col min="1" max="1" width="9.140625" style="6"/>
    <col min="2" max="2" width="17.7109375" style="6" customWidth="1"/>
    <col min="3" max="5" width="11" style="6" customWidth="1"/>
    <col min="6" max="6" width="12.7109375" style="6" customWidth="1"/>
    <col min="7" max="7" width="11" style="6" customWidth="1"/>
    <col min="8" max="8" width="12.140625" style="6" customWidth="1"/>
    <col min="9" max="10" width="11" style="6" customWidth="1"/>
    <col min="11" max="16384" width="9.140625" style="6"/>
  </cols>
  <sheetData>
    <row r="1" spans="1:10" s="7" customFormat="1" ht="31.5" customHeight="1" x14ac:dyDescent="0.55000000000000004">
      <c r="A1" s="22" t="s">
        <v>76</v>
      </c>
      <c r="B1" s="22"/>
      <c r="C1" s="22"/>
      <c r="D1" s="22"/>
      <c r="E1" s="22"/>
      <c r="F1" s="22"/>
      <c r="G1" s="22"/>
      <c r="H1" s="22"/>
      <c r="I1" s="22"/>
      <c r="J1" s="22"/>
    </row>
    <row r="2" spans="1:10" s="5" customFormat="1" ht="21" customHeight="1" x14ac:dyDescent="0.5">
      <c r="A2" s="23" t="s">
        <v>0</v>
      </c>
      <c r="B2" s="24"/>
      <c r="C2" s="27" t="s">
        <v>57</v>
      </c>
      <c r="D2" s="28"/>
      <c r="E2" s="29"/>
      <c r="F2" s="27" t="s">
        <v>58</v>
      </c>
      <c r="G2" s="28"/>
      <c r="H2" s="29"/>
      <c r="I2" s="27" t="s">
        <v>59</v>
      </c>
      <c r="J2" s="29"/>
    </row>
    <row r="3" spans="1:10" s="5" customFormat="1" ht="21" customHeight="1" x14ac:dyDescent="0.5">
      <c r="A3" s="25"/>
      <c r="B3" s="26"/>
      <c r="C3" s="8" t="s">
        <v>4</v>
      </c>
      <c r="D3" s="8" t="s">
        <v>5</v>
      </c>
      <c r="E3" s="8" t="s">
        <v>6</v>
      </c>
      <c r="F3" s="8" t="s">
        <v>4</v>
      </c>
      <c r="G3" s="8" t="s">
        <v>5</v>
      </c>
      <c r="H3" s="8" t="s">
        <v>6</v>
      </c>
      <c r="I3" s="8" t="s">
        <v>4</v>
      </c>
      <c r="J3" s="8" t="s">
        <v>5</v>
      </c>
    </row>
    <row r="4" spans="1:10" ht="21" customHeight="1" x14ac:dyDescent="0.45">
      <c r="A4" s="30" t="s">
        <v>34</v>
      </c>
      <c r="B4" s="9" t="s">
        <v>7</v>
      </c>
      <c r="C4" s="10">
        <f>SUM(ایجرود:زنجان!C4)</f>
        <v>18200</v>
      </c>
      <c r="D4" s="10">
        <f>SUM(ایجرود:زنجان!D4)</f>
        <v>291000</v>
      </c>
      <c r="E4" s="10">
        <f>SUM(ایجرود:زنجان!E4)</f>
        <v>309200</v>
      </c>
      <c r="F4" s="10">
        <f>SUM(ایجرود:زنجان!F4)</f>
        <v>76446.5</v>
      </c>
      <c r="G4" s="10">
        <f>SUM(ایجرود:زنجان!G4)</f>
        <v>214916</v>
      </c>
      <c r="H4" s="10">
        <f>SUM(ایجرود:زنجان!H4)</f>
        <v>291362.5</v>
      </c>
      <c r="I4" s="10">
        <f>(F4/C4)*1000</f>
        <v>4200.3571428571422</v>
      </c>
      <c r="J4" s="10">
        <f>(G4/D4)*1000</f>
        <v>738.54295532646051</v>
      </c>
    </row>
    <row r="5" spans="1:10" ht="21" customHeight="1" x14ac:dyDescent="0.45">
      <c r="A5" s="31"/>
      <c r="B5" s="9" t="s">
        <v>8</v>
      </c>
      <c r="C5" s="10">
        <f>SUM(ایجرود:زنجان!C5)</f>
        <v>13880</v>
      </c>
      <c r="D5" s="10">
        <f>SUM(ایجرود:زنجان!D5)</f>
        <v>31650</v>
      </c>
      <c r="E5" s="10">
        <f>SUM(ایجرود:زنجان!E5)</f>
        <v>45530</v>
      </c>
      <c r="F5" s="10">
        <f>SUM(ایجرود:زنجان!F5)</f>
        <v>54185</v>
      </c>
      <c r="G5" s="10">
        <f>SUM(ایجرود:زنجان!G5)</f>
        <v>20092.3</v>
      </c>
      <c r="H5" s="10">
        <f>SUM(ایجرود:زنجان!H5)</f>
        <v>74277.3</v>
      </c>
      <c r="I5" s="10">
        <f t="shared" ref="I5:J49" si="0">(F5/C5)*1000</f>
        <v>3903.8184438040348</v>
      </c>
      <c r="J5" s="10">
        <f t="shared" si="0"/>
        <v>634.82780410742487</v>
      </c>
    </row>
    <row r="6" spans="1:10" ht="21" customHeight="1" x14ac:dyDescent="0.45">
      <c r="A6" s="31"/>
      <c r="B6" s="9" t="s">
        <v>9</v>
      </c>
      <c r="C6" s="10">
        <f>SUM(ایجرود:زنجان!C6)</f>
        <v>2650</v>
      </c>
      <c r="D6" s="10">
        <f>SUM(ایجرود:زنجان!D6)</f>
        <v>0</v>
      </c>
      <c r="E6" s="10">
        <f>SUM(ایجرود:زنجان!E6)</f>
        <v>2650</v>
      </c>
      <c r="F6" s="10">
        <f>SUM(ایجرود:زنجان!F6)</f>
        <v>10205</v>
      </c>
      <c r="G6" s="10">
        <f>SUM(ایجرود:زنجان!G6)</f>
        <v>0</v>
      </c>
      <c r="H6" s="10">
        <f>SUM(ایجرود:زنجان!H6)</f>
        <v>10205</v>
      </c>
      <c r="I6" s="10">
        <f t="shared" si="0"/>
        <v>3850.9433962264152</v>
      </c>
      <c r="J6" s="10">
        <v>0</v>
      </c>
    </row>
    <row r="7" spans="1:10" ht="21" customHeight="1" x14ac:dyDescent="0.45">
      <c r="A7" s="32"/>
      <c r="B7" s="11" t="s">
        <v>10</v>
      </c>
      <c r="C7" s="12">
        <f t="shared" ref="C7:G7" si="1">SUM(C4:C6)</f>
        <v>34730</v>
      </c>
      <c r="D7" s="12">
        <f t="shared" si="1"/>
        <v>322650</v>
      </c>
      <c r="E7" s="12">
        <f t="shared" si="1"/>
        <v>357380</v>
      </c>
      <c r="F7" s="12">
        <f t="shared" si="1"/>
        <v>140836.5</v>
      </c>
      <c r="G7" s="12">
        <f t="shared" si="1"/>
        <v>235008.3</v>
      </c>
      <c r="H7" s="12">
        <f>SUM(H4:H6)</f>
        <v>375844.8</v>
      </c>
      <c r="I7" s="12">
        <f t="shared" si="0"/>
        <v>4055.1828390440542</v>
      </c>
      <c r="J7" s="12">
        <f t="shared" si="0"/>
        <v>728.36913063691304</v>
      </c>
    </row>
    <row r="8" spans="1:10" ht="21" customHeight="1" x14ac:dyDescent="0.45">
      <c r="A8" s="30" t="s">
        <v>35</v>
      </c>
      <c r="B8" s="9" t="s">
        <v>11</v>
      </c>
      <c r="C8" s="10">
        <f>SUM(ایجرود:زنجان!C8)</f>
        <v>17</v>
      </c>
      <c r="D8" s="10">
        <f>SUM(ایجرود:زنجان!D8)</f>
        <v>7405</v>
      </c>
      <c r="E8" s="10">
        <f>SUM(ایجرود:زنجان!E8)</f>
        <v>7422</v>
      </c>
      <c r="F8" s="10">
        <f>SUM(ایجرود:زنجان!F8)</f>
        <v>16.3</v>
      </c>
      <c r="G8" s="10">
        <f>SUM(ایجرود:زنجان!G8)</f>
        <v>2512.5</v>
      </c>
      <c r="H8" s="10">
        <f>SUM(ایجرود:زنجان!H8)</f>
        <v>2528.8000000000002</v>
      </c>
      <c r="I8" s="10">
        <f t="shared" si="0"/>
        <v>958.82352941176475</v>
      </c>
      <c r="J8" s="10">
        <f t="shared" si="0"/>
        <v>339.29777177582713</v>
      </c>
    </row>
    <row r="9" spans="1:10" ht="21" customHeight="1" x14ac:dyDescent="0.45">
      <c r="A9" s="31"/>
      <c r="B9" s="9" t="s">
        <v>12</v>
      </c>
      <c r="C9" s="10">
        <f>SUM(ایجرود:زنجان!C9)</f>
        <v>13415</v>
      </c>
      <c r="D9" s="10">
        <f>SUM(ایجرود:زنجان!D9)</f>
        <v>0</v>
      </c>
      <c r="E9" s="10">
        <f>SUM(ایجرود:زنجان!E9)</f>
        <v>13415</v>
      </c>
      <c r="F9" s="10">
        <f>SUM(ایجرود:زنجان!F9)</f>
        <v>39745</v>
      </c>
      <c r="G9" s="10">
        <f>SUM(ایجرود:زنجان!G9)</f>
        <v>0</v>
      </c>
      <c r="H9" s="10">
        <f>SUM(ایجرود:زنجان!H9)</f>
        <v>39745</v>
      </c>
      <c r="I9" s="10">
        <f t="shared" si="0"/>
        <v>2962.7282892284757</v>
      </c>
      <c r="J9" s="10">
        <v>0</v>
      </c>
    </row>
    <row r="10" spans="1:10" ht="21" customHeight="1" x14ac:dyDescent="0.45">
      <c r="A10" s="31"/>
      <c r="B10" s="9" t="s">
        <v>13</v>
      </c>
      <c r="C10" s="10">
        <f>SUM(ایجرود:زنجان!C10)</f>
        <v>15</v>
      </c>
      <c r="D10" s="10">
        <f>SUM(ایجرود:زنجان!D10)</f>
        <v>10709</v>
      </c>
      <c r="E10" s="10">
        <f>SUM(ایجرود:زنجان!E10)</f>
        <v>10724</v>
      </c>
      <c r="F10" s="10">
        <f>SUM(ایجرود:زنجان!F10)</f>
        <v>15</v>
      </c>
      <c r="G10" s="10">
        <f>SUM(ایجرود:زنجان!G10)</f>
        <v>3749</v>
      </c>
      <c r="H10" s="10">
        <f>SUM(ایجرود:زنجان!H10)</f>
        <v>3764</v>
      </c>
      <c r="I10" s="10">
        <f t="shared" si="0"/>
        <v>1000</v>
      </c>
      <c r="J10" s="10">
        <f t="shared" si="0"/>
        <v>350.07937249042857</v>
      </c>
    </row>
    <row r="11" spans="1:10" ht="21" customHeight="1" x14ac:dyDescent="0.45">
      <c r="A11" s="31"/>
      <c r="B11" s="9" t="s">
        <v>60</v>
      </c>
      <c r="C11" s="10">
        <f>SUM(ایجرود:زنجان!C11)</f>
        <v>2950</v>
      </c>
      <c r="D11" s="10">
        <f>SUM(ایجرود:زنجان!D11)</f>
        <v>0</v>
      </c>
      <c r="E11" s="10">
        <f>SUM(ایجرود:زنجان!E11)</f>
        <v>2950</v>
      </c>
      <c r="F11" s="10">
        <f>SUM(ایجرود:زنجان!F11)</f>
        <v>9735</v>
      </c>
      <c r="G11" s="10">
        <f>SUM(ایجرود:زنجان!G11)</f>
        <v>0</v>
      </c>
      <c r="H11" s="10">
        <f>SUM(ایجرود:زنجان!H11)</f>
        <v>9735</v>
      </c>
      <c r="I11" s="10">
        <f t="shared" si="0"/>
        <v>3300</v>
      </c>
      <c r="J11" s="10">
        <v>0</v>
      </c>
    </row>
    <row r="12" spans="1:10" ht="21" customHeight="1" x14ac:dyDescent="0.45">
      <c r="A12" s="31"/>
      <c r="B12" s="9" t="s">
        <v>14</v>
      </c>
      <c r="C12" s="10">
        <f>SUM(ایجرود:زنجان!C12)</f>
        <v>2</v>
      </c>
      <c r="D12" s="10">
        <f>SUM(ایجرود:زنجان!D12)</f>
        <v>0</v>
      </c>
      <c r="E12" s="10">
        <f>SUM(ایجرود:زنجان!E12)</f>
        <v>2</v>
      </c>
      <c r="F12" s="10">
        <f>SUM(ایجرود:زنجان!F12)</f>
        <v>4</v>
      </c>
      <c r="G12" s="10">
        <f>SUM(ایجرود:زنجان!G12)</f>
        <v>0</v>
      </c>
      <c r="H12" s="10">
        <f>SUM(ایجرود:زنجان!H12)</f>
        <v>4</v>
      </c>
      <c r="I12" s="10">
        <f t="shared" si="0"/>
        <v>2000</v>
      </c>
      <c r="J12" s="10">
        <v>0</v>
      </c>
    </row>
    <row r="13" spans="1:10" ht="21" customHeight="1" x14ac:dyDescent="0.45">
      <c r="A13" s="32"/>
      <c r="B13" s="11" t="s">
        <v>15</v>
      </c>
      <c r="C13" s="12">
        <f>SUM(C8:C12)</f>
        <v>16399</v>
      </c>
      <c r="D13" s="12">
        <f>SUM(D8:D12)</f>
        <v>18114</v>
      </c>
      <c r="E13" s="12">
        <f>SUM(E8:E12)</f>
        <v>34513</v>
      </c>
      <c r="F13" s="12">
        <f t="shared" ref="F13:H13" si="2">SUM(F8:F12)</f>
        <v>49515.3</v>
      </c>
      <c r="G13" s="12">
        <f t="shared" si="2"/>
        <v>6261.5</v>
      </c>
      <c r="H13" s="12">
        <f t="shared" si="2"/>
        <v>55776.800000000003</v>
      </c>
      <c r="I13" s="12">
        <f t="shared" si="0"/>
        <v>3019.4097201048844</v>
      </c>
      <c r="J13" s="12">
        <f t="shared" si="0"/>
        <v>345.6718560229657</v>
      </c>
    </row>
    <row r="14" spans="1:10" ht="21" customHeight="1" x14ac:dyDescent="0.45">
      <c r="A14" s="30" t="s">
        <v>36</v>
      </c>
      <c r="B14" s="9" t="s">
        <v>16</v>
      </c>
      <c r="C14" s="10">
        <f>SUM(ایجرود:زنجان!C14)</f>
        <v>110</v>
      </c>
      <c r="D14" s="10">
        <f>SUM(ایجرود:زنجان!D14)</f>
        <v>0</v>
      </c>
      <c r="E14" s="10">
        <f>SUM(ایجرود:زنجان!E14)</f>
        <v>110</v>
      </c>
      <c r="F14" s="10">
        <f>SUM(ایجرود:زنجان!F14)</f>
        <v>4675</v>
      </c>
      <c r="G14" s="10">
        <f>SUM(ایجرود:زنجان!G14)</f>
        <v>0</v>
      </c>
      <c r="H14" s="10">
        <f>SUM(ایجرود:زنجان!H14)</f>
        <v>4675</v>
      </c>
      <c r="I14" s="10">
        <f t="shared" si="0"/>
        <v>42500</v>
      </c>
      <c r="J14" s="10">
        <v>0</v>
      </c>
    </row>
    <row r="15" spans="1:10" ht="21" customHeight="1" x14ac:dyDescent="0.45">
      <c r="A15" s="31"/>
      <c r="B15" s="9" t="s">
        <v>17</v>
      </c>
      <c r="C15" s="10">
        <f>SUM(ایجرود:زنجان!C15)</f>
        <v>76</v>
      </c>
      <c r="D15" s="10">
        <f>SUM(ایجرود:زنجان!D15)</f>
        <v>0</v>
      </c>
      <c r="E15" s="10">
        <f>SUM(ایجرود:زنجان!E15)</f>
        <v>76</v>
      </c>
      <c r="F15" s="10">
        <f>SUM(ایجرود:زنجان!F15)</f>
        <v>92</v>
      </c>
      <c r="G15" s="10">
        <f>SUM(ایجرود:زنجان!G15)</f>
        <v>0</v>
      </c>
      <c r="H15" s="10">
        <f>SUM(ایجرود:زنجان!H15)</f>
        <v>92</v>
      </c>
      <c r="I15" s="10">
        <f t="shared" si="0"/>
        <v>1210.5263157894738</v>
      </c>
      <c r="J15" s="10">
        <v>0</v>
      </c>
    </row>
    <row r="16" spans="1:10" ht="21" customHeight="1" x14ac:dyDescent="0.45">
      <c r="A16" s="31"/>
      <c r="B16" s="9" t="s">
        <v>18</v>
      </c>
      <c r="C16" s="10">
        <f>SUM(ایجرود:زنجان!C16)</f>
        <v>399</v>
      </c>
      <c r="D16" s="10">
        <f>SUM(ایجرود:زنجان!D16)</f>
        <v>0</v>
      </c>
      <c r="E16" s="10">
        <f>SUM(ایجرود:زنجان!E16)</f>
        <v>399</v>
      </c>
      <c r="F16" s="10">
        <f>SUM(ایجرود:زنجان!F16)</f>
        <v>648</v>
      </c>
      <c r="G16" s="10">
        <f>SUM(ایجرود:زنجان!G16)</f>
        <v>0</v>
      </c>
      <c r="H16" s="10">
        <f>SUM(ایجرود:زنجان!H16)</f>
        <v>648</v>
      </c>
      <c r="I16" s="10">
        <f t="shared" si="0"/>
        <v>1624.0601503759397</v>
      </c>
      <c r="J16" s="10">
        <v>0</v>
      </c>
    </row>
    <row r="17" spans="1:10" ht="21" customHeight="1" x14ac:dyDescent="0.45">
      <c r="A17" s="31"/>
      <c r="B17" s="9" t="s">
        <v>41</v>
      </c>
      <c r="C17" s="10">
        <f>SUM(ایجرود:زنجان!C17)</f>
        <v>0</v>
      </c>
      <c r="D17" s="10">
        <f>SUM(ایجرود:زنجان!D17)</f>
        <v>412</v>
      </c>
      <c r="E17" s="10">
        <f>SUM(ایجرود:زنجان!E17)</f>
        <v>412</v>
      </c>
      <c r="F17" s="10">
        <f>SUM(ایجرود:زنجان!F17)</f>
        <v>0</v>
      </c>
      <c r="G17" s="10">
        <f>SUM(ایجرود:زنجان!G17)</f>
        <v>135.19999999999999</v>
      </c>
      <c r="H17" s="10">
        <f>SUM(ایجرود:زنجان!H17)</f>
        <v>135.19999999999999</v>
      </c>
      <c r="I17" s="10">
        <v>0</v>
      </c>
      <c r="J17" s="10">
        <f t="shared" si="0"/>
        <v>328.15533980582524</v>
      </c>
    </row>
    <row r="18" spans="1:10" ht="21" customHeight="1" x14ac:dyDescent="0.45">
      <c r="A18" s="32"/>
      <c r="B18" s="11" t="s">
        <v>19</v>
      </c>
      <c r="C18" s="12">
        <f t="shared" ref="C18:H18" si="3">SUM(C14:C17)</f>
        <v>585</v>
      </c>
      <c r="D18" s="12">
        <f t="shared" si="3"/>
        <v>412</v>
      </c>
      <c r="E18" s="12">
        <f t="shared" si="3"/>
        <v>997</v>
      </c>
      <c r="F18" s="12">
        <f>SUM(F14:F17)</f>
        <v>5415</v>
      </c>
      <c r="G18" s="12">
        <f t="shared" si="3"/>
        <v>135.19999999999999</v>
      </c>
      <c r="H18" s="12">
        <f t="shared" si="3"/>
        <v>5550.2</v>
      </c>
      <c r="I18" s="12">
        <f t="shared" si="0"/>
        <v>9256.4102564102577</v>
      </c>
      <c r="J18" s="12">
        <f t="shared" si="0"/>
        <v>328.15533980582524</v>
      </c>
    </row>
    <row r="19" spans="1:10" ht="21" customHeight="1" x14ac:dyDescent="0.45">
      <c r="A19" s="30" t="s">
        <v>37</v>
      </c>
      <c r="B19" s="9" t="s">
        <v>20</v>
      </c>
      <c r="C19" s="10">
        <f>SUM(ایجرود:زنجان!C19)</f>
        <v>7100</v>
      </c>
      <c r="D19" s="10">
        <f>SUM(ایجرود:زنجان!D19)</f>
        <v>0</v>
      </c>
      <c r="E19" s="10">
        <f>SUM(ایجرود:زنجان!E19)</f>
        <v>7100</v>
      </c>
      <c r="F19" s="10">
        <f>SUM(ایجرود:زنجان!F19)</f>
        <v>301005</v>
      </c>
      <c r="G19" s="10">
        <f>SUM(ایجرود:زنجان!G19)</f>
        <v>0</v>
      </c>
      <c r="H19" s="10">
        <f>SUM(ایجرود:زنجان!H19)</f>
        <v>301005</v>
      </c>
      <c r="I19" s="10">
        <f t="shared" si="0"/>
        <v>42395.070422535209</v>
      </c>
      <c r="J19" s="10">
        <v>0</v>
      </c>
    </row>
    <row r="20" spans="1:10" ht="21" customHeight="1" x14ac:dyDescent="0.45">
      <c r="A20" s="31"/>
      <c r="B20" s="9" t="s">
        <v>21</v>
      </c>
      <c r="C20" s="10">
        <f>SUM(ایجرود:زنجان!C20)</f>
        <v>2660</v>
      </c>
      <c r="D20" s="10">
        <f>SUM(ایجرود:زنجان!D20)</f>
        <v>0</v>
      </c>
      <c r="E20" s="10">
        <f>SUM(ایجرود:زنجان!E20)</f>
        <v>2660</v>
      </c>
      <c r="F20" s="10">
        <f>SUM(ایجرود:زنجان!F20)</f>
        <v>142630</v>
      </c>
      <c r="G20" s="10">
        <f>SUM(ایجرود:زنجان!G20)</f>
        <v>0</v>
      </c>
      <c r="H20" s="10">
        <f>SUM(ایجرود:زنجان!H20)</f>
        <v>142630</v>
      </c>
      <c r="I20" s="10">
        <f t="shared" si="0"/>
        <v>53620.300751879695</v>
      </c>
      <c r="J20" s="10">
        <v>0</v>
      </c>
    </row>
    <row r="21" spans="1:10" ht="21" customHeight="1" x14ac:dyDescent="0.45">
      <c r="A21" s="31"/>
      <c r="B21" s="9" t="s">
        <v>22</v>
      </c>
      <c r="C21" s="10">
        <f>SUM(ایجرود:زنجان!C21)</f>
        <v>5000</v>
      </c>
      <c r="D21" s="10">
        <f>SUM(ایجرود:زنجان!D21)</f>
        <v>0</v>
      </c>
      <c r="E21" s="10">
        <f>SUM(ایجرود:زنجان!E21)</f>
        <v>5000</v>
      </c>
      <c r="F21" s="10">
        <f>SUM(ایجرود:زنجان!F21)</f>
        <v>311000</v>
      </c>
      <c r="G21" s="10">
        <f>SUM(ایجرود:زنجان!G21)</f>
        <v>0</v>
      </c>
      <c r="H21" s="10">
        <f>SUM(ایجرود:زنجان!H21)</f>
        <v>311000</v>
      </c>
      <c r="I21" s="10">
        <f t="shared" si="0"/>
        <v>62200</v>
      </c>
      <c r="J21" s="10">
        <v>0</v>
      </c>
    </row>
    <row r="22" spans="1:10" ht="21" customHeight="1" x14ac:dyDescent="0.45">
      <c r="A22" s="31"/>
      <c r="B22" s="9" t="s">
        <v>42</v>
      </c>
      <c r="C22" s="10">
        <f>SUM(ایجرود:زنجان!C22)</f>
        <v>1550</v>
      </c>
      <c r="D22" s="10">
        <f>SUM(ایجرود:زنجان!D22)</f>
        <v>0</v>
      </c>
      <c r="E22" s="10">
        <f>SUM(ایجرود:زنجان!E22)</f>
        <v>1550</v>
      </c>
      <c r="F22" s="10">
        <f>SUM(ایجرود:زنجان!F22)</f>
        <v>61860</v>
      </c>
      <c r="G22" s="10">
        <f>SUM(ایجرود:زنجان!G22)</f>
        <v>0</v>
      </c>
      <c r="H22" s="10">
        <f>SUM(ایجرود:زنجان!H22)</f>
        <v>61860</v>
      </c>
      <c r="I22" s="10">
        <f t="shared" si="0"/>
        <v>39909.677419354834</v>
      </c>
      <c r="J22" s="10">
        <v>0</v>
      </c>
    </row>
    <row r="23" spans="1:10" ht="21" customHeight="1" x14ac:dyDescent="0.45">
      <c r="A23" s="31"/>
      <c r="B23" s="9" t="s">
        <v>61</v>
      </c>
      <c r="C23" s="10">
        <f>SUM(ایجرود:زنجان!C23)</f>
        <v>162.1</v>
      </c>
      <c r="D23" s="10">
        <f>SUM(ایجرود:زنجان!D23)</f>
        <v>0</v>
      </c>
      <c r="E23" s="10">
        <f>SUM(ایجرود:زنجان!E23)</f>
        <v>162.1</v>
      </c>
      <c r="F23" s="10">
        <f>SUM(ایجرود:زنجان!F23)</f>
        <v>4267</v>
      </c>
      <c r="G23" s="10">
        <f>SUM(ایجرود:زنجان!G23)</f>
        <v>0</v>
      </c>
      <c r="H23" s="10">
        <f>SUM(ایجرود:زنجان!H23)</f>
        <v>4267</v>
      </c>
      <c r="I23" s="10">
        <f t="shared" si="0"/>
        <v>26323.257248611972</v>
      </c>
      <c r="J23" s="10">
        <v>0</v>
      </c>
    </row>
    <row r="24" spans="1:10" ht="21" customHeight="1" x14ac:dyDescent="0.45">
      <c r="A24" s="31"/>
      <c r="B24" s="9" t="s">
        <v>44</v>
      </c>
      <c r="C24" s="10">
        <f>SUM(ایجرود:زنجان!C24)</f>
        <v>92</v>
      </c>
      <c r="D24" s="10">
        <f>SUM(ایجرود:زنجان!D24)</f>
        <v>0</v>
      </c>
      <c r="E24" s="10">
        <f>SUM(ایجرود:زنجان!E24)</f>
        <v>92</v>
      </c>
      <c r="F24" s="10">
        <f>SUM(ایجرود:زنجان!F24)</f>
        <v>5030</v>
      </c>
      <c r="G24" s="10">
        <f>SUM(ایجرود:زنجان!G24)</f>
        <v>0</v>
      </c>
      <c r="H24" s="10">
        <f>SUM(ایجرود:زنجان!H24)</f>
        <v>5030</v>
      </c>
      <c r="I24" s="10">
        <f t="shared" si="0"/>
        <v>54673.913043478256</v>
      </c>
      <c r="J24" s="10">
        <v>0</v>
      </c>
    </row>
    <row r="25" spans="1:10" ht="21" customHeight="1" x14ac:dyDescent="0.45">
      <c r="A25" s="31"/>
      <c r="B25" s="9" t="s">
        <v>62</v>
      </c>
      <c r="C25" s="10">
        <f>SUM(ایجرود:زنجان!C25)</f>
        <v>287.10000000000002</v>
      </c>
      <c r="D25" s="10">
        <f>SUM(ایجرود:زنجان!D25)</f>
        <v>0</v>
      </c>
      <c r="E25" s="10">
        <f>SUM(ایجرود:زنجان!E25)</f>
        <v>287.10000000000002</v>
      </c>
      <c r="F25" s="10">
        <f>SUM(ایجرود:زنجان!F25)</f>
        <v>9405</v>
      </c>
      <c r="G25" s="10">
        <f>SUM(ایجرود:زنجان!G25)</f>
        <v>0</v>
      </c>
      <c r="H25" s="10">
        <f>SUM(ایجرود:زنجان!H25)</f>
        <v>9405</v>
      </c>
      <c r="I25" s="10">
        <f t="shared" si="0"/>
        <v>32758.620689655167</v>
      </c>
      <c r="J25" s="10">
        <v>0</v>
      </c>
    </row>
    <row r="26" spans="1:10" ht="21" customHeight="1" x14ac:dyDescent="0.45">
      <c r="A26" s="31"/>
      <c r="B26" s="9" t="s">
        <v>46</v>
      </c>
      <c r="C26" s="10">
        <f>SUM(ایجرود:زنجان!C26)</f>
        <v>340</v>
      </c>
      <c r="D26" s="10">
        <f>SUM(ایجرود:زنجان!D26)</f>
        <v>0</v>
      </c>
      <c r="E26" s="10">
        <f>SUM(ایجرود:زنجان!E26)</f>
        <v>340</v>
      </c>
      <c r="F26" s="10">
        <f>SUM(ایجرود:زنجان!F26)</f>
        <v>12240</v>
      </c>
      <c r="G26" s="10">
        <f>SUM(ایجرود:زنجان!G26)</f>
        <v>0</v>
      </c>
      <c r="H26" s="10">
        <f>SUM(ایجرود:زنجان!H26)</f>
        <v>12240</v>
      </c>
      <c r="I26" s="10">
        <f t="shared" si="0"/>
        <v>36000</v>
      </c>
      <c r="J26" s="10">
        <v>0</v>
      </c>
    </row>
    <row r="27" spans="1:10" ht="21" customHeight="1" x14ac:dyDescent="0.45">
      <c r="A27" s="31"/>
      <c r="B27" s="9" t="s">
        <v>47</v>
      </c>
      <c r="C27" s="10">
        <f>SUM(ایجرود:زنجان!C27)</f>
        <v>850</v>
      </c>
      <c r="D27" s="10">
        <f>SUM(ایجرود:زنجان!D27)</f>
        <v>0</v>
      </c>
      <c r="E27" s="10">
        <f>SUM(ایجرود:زنجان!E27)</f>
        <v>850</v>
      </c>
      <c r="F27" s="10">
        <f>SUM(ایجرود:زنجان!F27)</f>
        <v>7800</v>
      </c>
      <c r="G27" s="10">
        <f>SUM(ایجرود:زنجان!G27)</f>
        <v>0</v>
      </c>
      <c r="H27" s="10">
        <f>SUM(ایجرود:زنجان!H27)</f>
        <v>7800</v>
      </c>
      <c r="I27" s="10">
        <f t="shared" si="0"/>
        <v>9176.4705882352937</v>
      </c>
      <c r="J27" s="10">
        <v>0</v>
      </c>
    </row>
    <row r="28" spans="1:10" ht="21" customHeight="1" x14ac:dyDescent="0.45">
      <c r="A28" s="31"/>
      <c r="B28" s="9" t="s">
        <v>48</v>
      </c>
      <c r="C28" s="10">
        <f>SUM(ایجرود:زنجان!C28)</f>
        <v>357</v>
      </c>
      <c r="D28" s="10">
        <f>SUM(ایجرود:زنجان!D28)</f>
        <v>0</v>
      </c>
      <c r="E28" s="10">
        <f>SUM(ایجرود:زنجان!E28)</f>
        <v>357</v>
      </c>
      <c r="F28" s="10">
        <f>SUM(ایجرود:زنجان!F28)</f>
        <v>4017</v>
      </c>
      <c r="G28" s="10">
        <f>SUM(ایجرود:زنجان!G28)</f>
        <v>0</v>
      </c>
      <c r="H28" s="10">
        <f>SUM(ایجرود:زنجان!H28)</f>
        <v>4017</v>
      </c>
      <c r="I28" s="10">
        <f t="shared" si="0"/>
        <v>11252.100840336136</v>
      </c>
      <c r="J28" s="10">
        <v>0</v>
      </c>
    </row>
    <row r="29" spans="1:10" ht="21" customHeight="1" x14ac:dyDescent="0.45">
      <c r="A29" s="31"/>
      <c r="B29" s="9" t="s">
        <v>49</v>
      </c>
      <c r="C29" s="10">
        <f>SUM(ایجرود:زنجان!C29)</f>
        <v>150</v>
      </c>
      <c r="D29" s="10">
        <f>SUM(ایجرود:زنجان!D29)</f>
        <v>0</v>
      </c>
      <c r="E29" s="10">
        <f>SUM(ایجرود:زنجان!E29)</f>
        <v>150</v>
      </c>
      <c r="F29" s="10">
        <f>SUM(ایجرود:زنجان!F29)</f>
        <v>1200</v>
      </c>
      <c r="G29" s="10">
        <f>SUM(ایجرود:زنجان!G29)</f>
        <v>0</v>
      </c>
      <c r="H29" s="10">
        <f>SUM(ایجرود:زنجان!H29)</f>
        <v>1200</v>
      </c>
      <c r="I29" s="10">
        <f t="shared" si="0"/>
        <v>8000</v>
      </c>
      <c r="J29" s="10">
        <v>0</v>
      </c>
    </row>
    <row r="30" spans="1:10" ht="21" customHeight="1" x14ac:dyDescent="0.45">
      <c r="A30" s="31"/>
      <c r="B30" s="9" t="s">
        <v>63</v>
      </c>
      <c r="C30" s="10">
        <f>SUM(ایجرود:زنجان!C30)</f>
        <v>263</v>
      </c>
      <c r="D30" s="10">
        <f>SUM(ایجرود:زنجان!D30)</f>
        <v>0</v>
      </c>
      <c r="E30" s="10">
        <f>SUM(ایجرود:زنجان!E30)</f>
        <v>263</v>
      </c>
      <c r="F30" s="10">
        <f>SUM(ایجرود:زنجان!F30)</f>
        <v>4983</v>
      </c>
      <c r="G30" s="10">
        <f>SUM(ایجرود:زنجان!G30)</f>
        <v>0</v>
      </c>
      <c r="H30" s="10">
        <f>SUM(ایجرود:زنجان!H30)</f>
        <v>4983</v>
      </c>
      <c r="I30" s="10">
        <f t="shared" si="0"/>
        <v>18946.768060836501</v>
      </c>
      <c r="J30" s="10">
        <v>0</v>
      </c>
    </row>
    <row r="31" spans="1:10" ht="21" customHeight="1" x14ac:dyDescent="0.45">
      <c r="A31" s="32"/>
      <c r="B31" s="11" t="s">
        <v>23</v>
      </c>
      <c r="C31" s="12">
        <f>SUM(C19:C30)</f>
        <v>18811.199999999997</v>
      </c>
      <c r="D31" s="12">
        <f t="shared" ref="D31:H31" si="4">SUM(D19:D30)</f>
        <v>0</v>
      </c>
      <c r="E31" s="12">
        <f t="shared" si="4"/>
        <v>18811.199999999997</v>
      </c>
      <c r="F31" s="12">
        <f t="shared" si="4"/>
        <v>865437</v>
      </c>
      <c r="G31" s="12">
        <f t="shared" si="4"/>
        <v>0</v>
      </c>
      <c r="H31" s="12">
        <f t="shared" si="4"/>
        <v>865437</v>
      </c>
      <c r="I31" s="12">
        <f t="shared" si="0"/>
        <v>46006.474866037257</v>
      </c>
      <c r="J31" s="12">
        <v>0</v>
      </c>
    </row>
    <row r="32" spans="1:10" ht="21" customHeight="1" x14ac:dyDescent="0.45">
      <c r="A32" s="30" t="s">
        <v>38</v>
      </c>
      <c r="B32" s="9" t="s">
        <v>24</v>
      </c>
      <c r="C32" s="10">
        <f>SUM(ایجرود:زنجان!C32)</f>
        <v>800</v>
      </c>
      <c r="D32" s="10">
        <f>SUM(ایجرود:زنجان!D32)</f>
        <v>0</v>
      </c>
      <c r="E32" s="10">
        <f>SUM(ایجرود:زنجان!E32)</f>
        <v>800</v>
      </c>
      <c r="F32" s="10">
        <f>SUM(ایجرود:زنجان!F32)</f>
        <v>32000</v>
      </c>
      <c r="G32" s="10">
        <f>SUM(ایجرود:زنجان!G32)</f>
        <v>0</v>
      </c>
      <c r="H32" s="10">
        <f>SUM(ایجرود:زنجان!H32)</f>
        <v>32000</v>
      </c>
      <c r="I32" s="10">
        <f t="shared" si="0"/>
        <v>40000</v>
      </c>
      <c r="J32" s="10">
        <v>0</v>
      </c>
    </row>
    <row r="33" spans="1:10" ht="21" customHeight="1" x14ac:dyDescent="0.45">
      <c r="A33" s="31"/>
      <c r="B33" s="9" t="s">
        <v>25</v>
      </c>
      <c r="C33" s="10">
        <f>SUM(ایجرود:زنجان!C33)</f>
        <v>1600</v>
      </c>
      <c r="D33" s="10">
        <f>SUM(ایجرود:زنجان!D33)</f>
        <v>0</v>
      </c>
      <c r="E33" s="10">
        <f>SUM(ایجرود:زنجان!E33)</f>
        <v>1600</v>
      </c>
      <c r="F33" s="10">
        <f>SUM(ایجرود:زنجان!F33)</f>
        <v>101510</v>
      </c>
      <c r="G33" s="10">
        <f>SUM(ایجرود:زنجان!G33)</f>
        <v>0</v>
      </c>
      <c r="H33" s="10">
        <f>SUM(ایجرود:زنجان!H33)</f>
        <v>101510</v>
      </c>
      <c r="I33" s="10">
        <f t="shared" si="0"/>
        <v>63443.75</v>
      </c>
      <c r="J33" s="10">
        <v>0</v>
      </c>
    </row>
    <row r="34" spans="1:10" ht="21" customHeight="1" x14ac:dyDescent="0.45">
      <c r="A34" s="31"/>
      <c r="B34" s="9" t="s">
        <v>26</v>
      </c>
      <c r="C34" s="10">
        <f>SUM(ایجرود:زنجان!C34)</f>
        <v>910</v>
      </c>
      <c r="D34" s="10">
        <f>SUM(ایجرود:زنجان!D34)</f>
        <v>0</v>
      </c>
      <c r="E34" s="10">
        <f>SUM(ایجرود:زنجان!E34)</f>
        <v>910</v>
      </c>
      <c r="F34" s="10">
        <f>SUM(ایجرود:زنجان!F34)</f>
        <v>31920</v>
      </c>
      <c r="G34" s="10">
        <f>SUM(ایجرود:زنجان!G34)</f>
        <v>0</v>
      </c>
      <c r="H34" s="10">
        <f>SUM(ایجرود:زنجان!H34)</f>
        <v>31920</v>
      </c>
      <c r="I34" s="10">
        <f t="shared" si="0"/>
        <v>35076.923076923078</v>
      </c>
      <c r="J34" s="10">
        <v>0</v>
      </c>
    </row>
    <row r="35" spans="1:10" ht="21" customHeight="1" x14ac:dyDescent="0.45">
      <c r="A35" s="31"/>
      <c r="B35" s="9" t="s">
        <v>50</v>
      </c>
      <c r="C35" s="10">
        <f>SUM(ایجرود:زنجان!C35)</f>
        <v>1500</v>
      </c>
      <c r="D35" s="10">
        <f>SUM(ایجرود:زنجان!D35)</f>
        <v>0</v>
      </c>
      <c r="E35" s="10">
        <f>SUM(ایجرود:زنجان!E35)</f>
        <v>1500</v>
      </c>
      <c r="F35" s="10">
        <f>SUM(ایجرود:زنجان!F35)</f>
        <v>52660</v>
      </c>
      <c r="G35" s="10">
        <f>SUM(ایجرود:زنجان!G35)</f>
        <v>0</v>
      </c>
      <c r="H35" s="10">
        <f>SUM(ایجرود:زنجان!H35)</f>
        <v>52660</v>
      </c>
      <c r="I35" s="10">
        <f t="shared" si="0"/>
        <v>35106.666666666672</v>
      </c>
      <c r="J35" s="10">
        <v>0</v>
      </c>
    </row>
    <row r="36" spans="1:10" ht="21" customHeight="1" x14ac:dyDescent="0.45">
      <c r="A36" s="31"/>
      <c r="B36" s="9" t="s">
        <v>51</v>
      </c>
      <c r="C36" s="10">
        <f>SUM(ایجرود:زنجان!C36)</f>
        <v>102</v>
      </c>
      <c r="D36" s="10">
        <f>SUM(ایجرود:زنجان!D36)</f>
        <v>0</v>
      </c>
      <c r="E36" s="10">
        <f>SUM(ایجرود:زنجان!E36)</f>
        <v>102</v>
      </c>
      <c r="F36" s="10">
        <f>SUM(ایجرود:زنجان!F36)</f>
        <v>3675</v>
      </c>
      <c r="G36" s="10">
        <f>SUM(ایجرود:زنجان!G36)</f>
        <v>0</v>
      </c>
      <c r="H36" s="10">
        <f>SUM(ایجرود:زنجان!H36)</f>
        <v>3675</v>
      </c>
      <c r="I36" s="10">
        <f t="shared" si="0"/>
        <v>36029.411764705881</v>
      </c>
      <c r="J36" s="10">
        <v>0</v>
      </c>
    </row>
    <row r="37" spans="1:10" ht="21" customHeight="1" x14ac:dyDescent="0.45">
      <c r="A37" s="31"/>
      <c r="B37" s="9" t="s">
        <v>27</v>
      </c>
      <c r="C37" s="10">
        <f>SUM(ایجرود:زنجان!C37)</f>
        <v>4</v>
      </c>
      <c r="D37" s="10">
        <f>SUM(ایجرود:زنجان!D37)</f>
        <v>0</v>
      </c>
      <c r="E37" s="10">
        <f>SUM(ایجرود:زنجان!E37)</f>
        <v>4</v>
      </c>
      <c r="F37" s="10">
        <f>SUM(ایجرود:زنجان!F37)</f>
        <v>160</v>
      </c>
      <c r="G37" s="10">
        <f>SUM(ایجرود:زنجان!G37)</f>
        <v>0</v>
      </c>
      <c r="H37" s="10">
        <f>SUM(ایجرود:زنجان!H37)</f>
        <v>160</v>
      </c>
      <c r="I37" s="10">
        <f t="shared" si="0"/>
        <v>40000</v>
      </c>
      <c r="J37" s="10">
        <v>0</v>
      </c>
    </row>
    <row r="38" spans="1:10" ht="21" customHeight="1" x14ac:dyDescent="0.45">
      <c r="A38" s="32"/>
      <c r="B38" s="11" t="s">
        <v>28</v>
      </c>
      <c r="C38" s="12">
        <f>SUM(C32:C37)</f>
        <v>4916</v>
      </c>
      <c r="D38" s="12">
        <f t="shared" ref="D38:F38" si="5">SUM(D32:D37)</f>
        <v>0</v>
      </c>
      <c r="E38" s="12">
        <f t="shared" si="5"/>
        <v>4916</v>
      </c>
      <c r="F38" s="12">
        <f t="shared" si="5"/>
        <v>221925</v>
      </c>
      <c r="G38" s="12">
        <f>SUM(G32:G37)</f>
        <v>0</v>
      </c>
      <c r="H38" s="12">
        <f t="shared" ref="H38" si="6">SUM(H32:H37)</f>
        <v>221925</v>
      </c>
      <c r="I38" s="12">
        <f t="shared" si="0"/>
        <v>45143.409275834012</v>
      </c>
      <c r="J38" s="12">
        <v>0</v>
      </c>
    </row>
    <row r="39" spans="1:10" ht="21" customHeight="1" x14ac:dyDescent="0.45">
      <c r="A39" s="30" t="s">
        <v>39</v>
      </c>
      <c r="B39" s="9" t="s">
        <v>29</v>
      </c>
      <c r="C39" s="10">
        <f>SUM(ایجرود:زنجان!C39)</f>
        <v>28620</v>
      </c>
      <c r="D39" s="10">
        <f>SUM(ایجرود:زنجان!D39)</f>
        <v>4861</v>
      </c>
      <c r="E39" s="10">
        <f>SUM(ایجرود:زنجان!E39)</f>
        <v>33481</v>
      </c>
      <c r="F39" s="10">
        <f>SUM(ایجرود:زنجان!F39)</f>
        <v>241642</v>
      </c>
      <c r="G39" s="10">
        <f>SUM(ایجرود:زنجان!G39)</f>
        <v>6593</v>
      </c>
      <c r="H39" s="10">
        <f>SUM(ایجرود:زنجان!H39)</f>
        <v>248235</v>
      </c>
      <c r="I39" s="10">
        <f t="shared" si="0"/>
        <v>8443.1167016072686</v>
      </c>
      <c r="J39" s="10">
        <f t="shared" si="0"/>
        <v>1356.3052869779881</v>
      </c>
    </row>
    <row r="40" spans="1:10" ht="21" customHeight="1" x14ac:dyDescent="0.45">
      <c r="A40" s="31"/>
      <c r="B40" s="9" t="s">
        <v>30</v>
      </c>
      <c r="C40" s="10">
        <f>SUM(ایجرود:زنجان!C40)</f>
        <v>1650</v>
      </c>
      <c r="D40" s="10">
        <f>SUM(ایجرود:زنجان!D40)</f>
        <v>0</v>
      </c>
      <c r="E40" s="10">
        <f>SUM(ایجرود:زنجان!E40)</f>
        <v>1650</v>
      </c>
      <c r="F40" s="10">
        <f>SUM(ایجرود:زنجان!F40)</f>
        <v>90870</v>
      </c>
      <c r="G40" s="10">
        <f>SUM(ایجرود:زنجان!G40)</f>
        <v>0</v>
      </c>
      <c r="H40" s="10">
        <f>SUM(ایجرود:زنجان!H40)</f>
        <v>90870</v>
      </c>
      <c r="I40" s="10">
        <f t="shared" si="0"/>
        <v>55072.727272727272</v>
      </c>
      <c r="J40" s="10">
        <v>0</v>
      </c>
    </row>
    <row r="41" spans="1:10" ht="21" customHeight="1" x14ac:dyDescent="0.45">
      <c r="A41" s="31"/>
      <c r="B41" s="9" t="s">
        <v>52</v>
      </c>
      <c r="C41" s="10">
        <f>SUM(ایجرود:زنجان!C41)</f>
        <v>148</v>
      </c>
      <c r="D41" s="10">
        <f>SUM(ایجرود:زنجان!D41)</f>
        <v>0</v>
      </c>
      <c r="E41" s="10">
        <f>SUM(ایجرود:زنجان!E41)</f>
        <v>148</v>
      </c>
      <c r="F41" s="10">
        <f>SUM(ایجرود:زنجان!F41)</f>
        <v>8825</v>
      </c>
      <c r="G41" s="10">
        <f>SUM(ایجرود:زنجان!G41)</f>
        <v>0</v>
      </c>
      <c r="H41" s="10">
        <f>SUM(ایجرود:زنجان!H41)</f>
        <v>8825</v>
      </c>
      <c r="I41" s="10">
        <f t="shared" si="0"/>
        <v>59628.37837837838</v>
      </c>
      <c r="J41" s="10">
        <v>0</v>
      </c>
    </row>
    <row r="42" spans="1:10" ht="21" customHeight="1" x14ac:dyDescent="0.45">
      <c r="A42" s="31"/>
      <c r="B42" s="9" t="s">
        <v>53</v>
      </c>
      <c r="C42" s="10">
        <f>SUM(ایجرود:زنجان!C42)</f>
        <v>335</v>
      </c>
      <c r="D42" s="10">
        <f>SUM(ایجرود:زنجان!D42)</f>
        <v>65.5</v>
      </c>
      <c r="E42" s="10">
        <f>SUM(ایجرود:زنجان!E42)</f>
        <v>400.5</v>
      </c>
      <c r="F42" s="10">
        <f>SUM(ایجرود:زنجان!F42)</f>
        <v>1884.5</v>
      </c>
      <c r="G42" s="10">
        <f>SUM(ایجرود:زنجان!G42)</f>
        <v>97.699999999999989</v>
      </c>
      <c r="H42" s="10">
        <f>SUM(ایجرود:زنجان!H42)</f>
        <v>1982.1999999999998</v>
      </c>
      <c r="I42" s="10">
        <f t="shared" si="0"/>
        <v>5625.373134328358</v>
      </c>
      <c r="J42" s="10">
        <f t="shared" si="0"/>
        <v>1491.6030534351144</v>
      </c>
    </row>
    <row r="43" spans="1:10" ht="21" customHeight="1" x14ac:dyDescent="0.45">
      <c r="A43" s="31"/>
      <c r="B43" s="9" t="s">
        <v>54</v>
      </c>
      <c r="C43" s="10">
        <f>SUM(ایجرود:زنجان!C43)</f>
        <v>55</v>
      </c>
      <c r="D43" s="10">
        <f>SUM(ایجرود:زنجان!D43)</f>
        <v>35</v>
      </c>
      <c r="E43" s="10">
        <f>SUM(ایجرود:زنجان!E43)</f>
        <v>90</v>
      </c>
      <c r="F43" s="10">
        <f>SUM(ایجرود:زنجان!F43)</f>
        <v>275.5</v>
      </c>
      <c r="G43" s="10">
        <f>SUM(ایجرود:زنجان!G43)</f>
        <v>38.700000000000003</v>
      </c>
      <c r="H43" s="10">
        <f>SUM(ایجرود:زنجان!H43)</f>
        <v>314.2</v>
      </c>
      <c r="I43" s="10">
        <f t="shared" si="0"/>
        <v>5009.090909090909</v>
      </c>
      <c r="J43" s="10">
        <f t="shared" si="0"/>
        <v>1105.7142857142858</v>
      </c>
    </row>
    <row r="44" spans="1:10" ht="21" customHeight="1" x14ac:dyDescent="0.45">
      <c r="A44" s="31"/>
      <c r="B44" s="9" t="s">
        <v>55</v>
      </c>
      <c r="C44" s="10">
        <f>SUM(ایجرود:زنجان!C44)</f>
        <v>101</v>
      </c>
      <c r="D44" s="10">
        <f>SUM(ایجرود:زنجان!D44)</f>
        <v>0</v>
      </c>
      <c r="E44" s="10">
        <f>SUM(ایجرود:زنجان!E44)</f>
        <v>101</v>
      </c>
      <c r="F44" s="10">
        <f>SUM(ایجرود:زنجان!F44)</f>
        <v>252.5</v>
      </c>
      <c r="G44" s="10">
        <f>SUM(ایجرود:زنجان!G44)</f>
        <v>0</v>
      </c>
      <c r="H44" s="10">
        <f>SUM(ایجرود:زنجان!H44)</f>
        <v>252.5</v>
      </c>
      <c r="I44" s="10">
        <f t="shared" si="0"/>
        <v>2500</v>
      </c>
      <c r="J44" s="10">
        <v>0</v>
      </c>
    </row>
    <row r="45" spans="1:10" ht="21" customHeight="1" x14ac:dyDescent="0.45">
      <c r="A45" s="31"/>
      <c r="B45" s="9" t="s">
        <v>56</v>
      </c>
      <c r="C45" s="10">
        <f>SUM(ایجرود:زنجان!C45)</f>
        <v>277</v>
      </c>
      <c r="D45" s="10">
        <f>SUM(ایجرود:زنجان!D45)</f>
        <v>8</v>
      </c>
      <c r="E45" s="10">
        <f>SUM(ایجرود:زنجان!E45)</f>
        <v>285</v>
      </c>
      <c r="F45" s="10">
        <f>SUM(ایجرود:زنجان!F45)</f>
        <v>1985.5</v>
      </c>
      <c r="G45" s="10">
        <f>SUM(ایجرود:زنجان!G45)</f>
        <v>11.1</v>
      </c>
      <c r="H45" s="10">
        <f>SUM(ایجرود:زنجان!H45)</f>
        <v>1996.6</v>
      </c>
      <c r="I45" s="10">
        <f t="shared" si="0"/>
        <v>7167.8700361010824</v>
      </c>
      <c r="J45" s="10">
        <f t="shared" si="0"/>
        <v>1387.5</v>
      </c>
    </row>
    <row r="46" spans="1:10" ht="21" customHeight="1" x14ac:dyDescent="0.45">
      <c r="A46" s="31"/>
      <c r="B46" s="9" t="s">
        <v>31</v>
      </c>
      <c r="C46" s="10">
        <f>SUM(ایجرود:زنجان!C46)</f>
        <v>59</v>
      </c>
      <c r="D46" s="10">
        <f>SUM(ایجرود:زنجان!D46)</f>
        <v>1359</v>
      </c>
      <c r="E46" s="10">
        <f>SUM(ایجرود:زنجان!E46)</f>
        <v>1418</v>
      </c>
      <c r="F46" s="10">
        <f>SUM(ایجرود:زنجان!F46)</f>
        <v>1389</v>
      </c>
      <c r="G46" s="10">
        <f>SUM(ایجرود:زنجان!G46)</f>
        <v>1428.5</v>
      </c>
      <c r="H46" s="10">
        <f>SUM(ایجرود:زنجان!H46)</f>
        <v>2817.5</v>
      </c>
      <c r="I46" s="10">
        <f t="shared" si="0"/>
        <v>23542.372881355932</v>
      </c>
      <c r="J46" s="10">
        <f t="shared" si="0"/>
        <v>1051.140544518028</v>
      </c>
    </row>
    <row r="47" spans="1:10" ht="21" customHeight="1" x14ac:dyDescent="0.45">
      <c r="A47" s="32"/>
      <c r="B47" s="11" t="s">
        <v>32</v>
      </c>
      <c r="C47" s="12">
        <f>SUM(C39:C46)</f>
        <v>31245</v>
      </c>
      <c r="D47" s="12">
        <f t="shared" ref="D47:H47" si="7">SUM(D39:D46)</f>
        <v>6328.5</v>
      </c>
      <c r="E47" s="12">
        <f t="shared" si="7"/>
        <v>37573.5</v>
      </c>
      <c r="F47" s="12">
        <f t="shared" si="7"/>
        <v>347124</v>
      </c>
      <c r="G47" s="12">
        <f t="shared" si="7"/>
        <v>8169</v>
      </c>
      <c r="H47" s="12">
        <f t="shared" si="7"/>
        <v>355293</v>
      </c>
      <c r="I47" s="12">
        <f t="shared" si="0"/>
        <v>11109.745559289486</v>
      </c>
      <c r="J47" s="12">
        <f t="shared" si="0"/>
        <v>1290.8272102393933</v>
      </c>
    </row>
    <row r="48" spans="1:10" ht="21" customHeight="1" x14ac:dyDescent="0.45">
      <c r="A48" s="13"/>
      <c r="B48" s="11" t="s">
        <v>64</v>
      </c>
      <c r="C48" s="12">
        <f>SUM(ایجرود:زنجان!C48)</f>
        <v>201</v>
      </c>
      <c r="D48" s="12">
        <f>SUM(ایجرود:زنجان!D48)</f>
        <v>0</v>
      </c>
      <c r="E48" s="12">
        <f>SUM(ایجرود:زنجان!E48)</f>
        <v>201</v>
      </c>
      <c r="F48" s="12">
        <f>SUM(ایجرود:زنجان!F48)</f>
        <v>625</v>
      </c>
      <c r="G48" s="12">
        <f>SUM(ایجرود:زنجان!G48)</f>
        <v>0</v>
      </c>
      <c r="H48" s="12">
        <f>SUM(ایجرود:زنجان!H48)</f>
        <v>625</v>
      </c>
      <c r="I48" s="12">
        <f t="shared" si="0"/>
        <v>3109.4527363184079</v>
      </c>
      <c r="J48" s="12">
        <v>0</v>
      </c>
    </row>
    <row r="49" spans="1:10" s="5" customFormat="1" ht="21" customHeight="1" x14ac:dyDescent="0.5">
      <c r="A49" s="33" t="s">
        <v>33</v>
      </c>
      <c r="B49" s="34"/>
      <c r="C49" s="14">
        <f>SUM(C7+C13+C18+C31+C38+C47+C48)</f>
        <v>106887.2</v>
      </c>
      <c r="D49" s="14">
        <f t="shared" ref="D49:H49" si="8">SUM(D7+D13+D18+D31+D38+D47+D48)</f>
        <v>347504.5</v>
      </c>
      <c r="E49" s="14">
        <f t="shared" si="8"/>
        <v>454391.7</v>
      </c>
      <c r="F49" s="14">
        <f t="shared" si="8"/>
        <v>1630877.8</v>
      </c>
      <c r="G49" s="14">
        <f t="shared" si="8"/>
        <v>249574</v>
      </c>
      <c r="H49" s="14">
        <f t="shared" si="8"/>
        <v>1880451.8</v>
      </c>
      <c r="I49" s="14">
        <f t="shared" si="0"/>
        <v>15257.933597287609</v>
      </c>
      <c r="J49" s="14">
        <f t="shared" si="0"/>
        <v>718.18926085849239</v>
      </c>
    </row>
    <row r="51" spans="1:10" ht="65.25" customHeight="1" x14ac:dyDescent="0.45">
      <c r="B51" s="38" t="s">
        <v>77</v>
      </c>
      <c r="C51" s="38"/>
      <c r="D51" s="38"/>
      <c r="E51" s="38"/>
      <c r="F51" s="38"/>
      <c r="G51" s="38"/>
      <c r="H51" s="38"/>
      <c r="I51" s="38"/>
      <c r="J51" s="38"/>
    </row>
    <row r="52" spans="1:10" ht="18.75" customHeight="1" x14ac:dyDescent="0.55000000000000004">
      <c r="B52" s="36"/>
      <c r="C52" s="36"/>
      <c r="D52" s="15"/>
      <c r="E52" s="36"/>
      <c r="F52" s="36"/>
      <c r="G52" s="15"/>
      <c r="H52" s="36"/>
      <c r="I52" s="36"/>
      <c r="J52" s="16"/>
    </row>
    <row r="53" spans="1:10" ht="21" x14ac:dyDescent="0.45">
      <c r="B53" s="37"/>
      <c r="C53" s="37"/>
      <c r="D53" s="17"/>
      <c r="E53" s="36"/>
      <c r="F53" s="36"/>
      <c r="G53" s="15"/>
      <c r="H53" s="37"/>
      <c r="I53" s="37"/>
      <c r="J53" s="18"/>
    </row>
    <row r="55" spans="1:10" ht="21" x14ac:dyDescent="0.55000000000000004">
      <c r="F55" s="35"/>
      <c r="G55" s="35"/>
    </row>
    <row r="56" spans="1:10" ht="21" x14ac:dyDescent="0.55000000000000004">
      <c r="F56" s="35"/>
      <c r="G56" s="35"/>
    </row>
    <row r="57" spans="1:10" ht="21" x14ac:dyDescent="0.55000000000000004">
      <c r="F57" s="35"/>
      <c r="G57" s="35"/>
    </row>
  </sheetData>
  <mergeCells count="22">
    <mergeCell ref="B51:J51"/>
    <mergeCell ref="A49:B49"/>
    <mergeCell ref="A1:J1"/>
    <mergeCell ref="A2:B3"/>
    <mergeCell ref="C2:E2"/>
    <mergeCell ref="F2:H2"/>
    <mergeCell ref="I2:J2"/>
    <mergeCell ref="A4:A7"/>
    <mergeCell ref="A8:A13"/>
    <mergeCell ref="A14:A18"/>
    <mergeCell ref="A19:A31"/>
    <mergeCell ref="A32:A38"/>
    <mergeCell ref="A39:A47"/>
    <mergeCell ref="F57:G57"/>
    <mergeCell ref="B52:C52"/>
    <mergeCell ref="E52:F52"/>
    <mergeCell ref="H52:I52"/>
    <mergeCell ref="B53:C53"/>
    <mergeCell ref="E53:F53"/>
    <mergeCell ref="H53:I53"/>
    <mergeCell ref="F55:G55"/>
    <mergeCell ref="F56:G56"/>
  </mergeCells>
  <printOptions horizontalCentered="1" verticalCentered="1"/>
  <pageMargins left="0.196850393700787" right="0.39370078740157499" top="0.39370078740157499" bottom="0.39370078740157499" header="0.31496062992126" footer="0.31496062992126"/>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ایجرود</vt:lpstr>
      <vt:lpstr>سلطانیه </vt:lpstr>
      <vt:lpstr>طارم</vt:lpstr>
      <vt:lpstr>ابهر</vt:lpstr>
      <vt:lpstr>خدابنده</vt:lpstr>
      <vt:lpstr>خرمدره</vt:lpstr>
      <vt:lpstr>ماهنشان</vt:lpstr>
      <vt:lpstr>زنجان</vt:lpstr>
      <vt:lpstr>استان</vt:lpstr>
      <vt:lpstr>ابهر!Print_Area</vt:lpstr>
      <vt:lpstr>استان!Print_Area</vt:lpstr>
      <vt:lpstr>ایجرود!Print_Area</vt:lpstr>
      <vt:lpstr>خدابنده!Print_Area</vt:lpstr>
      <vt:lpstr>خرمدره!Print_Area</vt:lpstr>
      <vt:lpstr>زنجان!Print_Area</vt:lpstr>
      <vt:lpstr>'سلطانیه '!Print_Area</vt:lpstr>
      <vt:lpstr>طارم!Print_Area</vt:lpstr>
      <vt:lpstr>ماهنشان!Print_Area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g.hadadi</dc:creator>
  <cp:lastModifiedBy>hadadi, golnaz</cp:lastModifiedBy>
  <cp:lastPrinted>2023-05-17T04:41:29Z</cp:lastPrinted>
  <dcterms:created xsi:type="dcterms:W3CDTF">2016-12-06T04:07:30Z</dcterms:created>
  <dcterms:modified xsi:type="dcterms:W3CDTF">2023-10-22T04:42:15Z</dcterms:modified>
</cp:coreProperties>
</file>