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workbookProtection workbookPassword="CC01" lockStructure="1"/>
  <bookViews>
    <workbookView xWindow="480" yWindow="510" windowWidth="13335" windowHeight="7200" activeTab="1"/>
  </bookViews>
  <sheets>
    <sheet name="ایجرود" sheetId="4" r:id="rId1"/>
    <sheet name="سلطانیه" sheetId="5" r:id="rId2"/>
    <sheet name="طارم" sheetId="6" r:id="rId3"/>
    <sheet name="ابهر" sheetId="7" r:id="rId4"/>
    <sheet name="خرمدره" sheetId="8" r:id="rId5"/>
    <sheet name="خدابنده" sheetId="9" r:id="rId6"/>
    <sheet name="ماهنشان" sheetId="10" r:id="rId7"/>
    <sheet name="زنجان" sheetId="11" r:id="rId8"/>
    <sheet name="استان" sheetId="12" r:id="rId9"/>
  </sheets>
  <definedNames>
    <definedName name="_xlnm.Print_Area" localSheetId="3">ابهر!$A$1:$J$53</definedName>
    <definedName name="_xlnm.Print_Area" localSheetId="8">استان!$A$1:$J$52</definedName>
    <definedName name="_xlnm.Print_Area" localSheetId="0">ایجرود!$A$1:$J$50</definedName>
    <definedName name="_xlnm.Print_Area" localSheetId="5">خدابنده!$A$1:$J$53</definedName>
    <definedName name="_xlnm.Print_Area" localSheetId="4">خرمدره!$A$1:$K$53</definedName>
    <definedName name="_xlnm.Print_Area" localSheetId="7">زنجان!$A$1:$K$53</definedName>
    <definedName name="_xlnm.Print_Area" localSheetId="1">سلطانیه!$A$1:$K$54</definedName>
    <definedName name="_xlnm.Print_Area" localSheetId="2">طارم!$A$1:$K$53</definedName>
    <definedName name="_xlnm.Print_Area" localSheetId="6">ماهنشان!$A$1:$K$53</definedName>
  </definedNames>
  <calcPr calcId="144525"/>
  <fileRecoveryPr autoRecover="0"/>
</workbook>
</file>

<file path=xl/calcChain.xml><?xml version="1.0" encoding="utf-8"?>
<calcChain xmlns="http://schemas.openxmlformats.org/spreadsheetml/2006/main">
  <c r="I5" i="11" l="1"/>
  <c r="J5" i="11"/>
  <c r="I6" i="11"/>
  <c r="I7" i="11"/>
  <c r="J7" i="11"/>
  <c r="J8" i="11"/>
  <c r="I9" i="11"/>
  <c r="J10" i="11"/>
  <c r="I12" i="11"/>
  <c r="I13" i="11"/>
  <c r="J13" i="11"/>
  <c r="I16" i="11"/>
  <c r="J17" i="11"/>
  <c r="I18" i="11"/>
  <c r="J18" i="11"/>
  <c r="I19" i="11"/>
  <c r="I20" i="11"/>
  <c r="I21" i="11"/>
  <c r="I22" i="11"/>
  <c r="I23" i="11"/>
  <c r="I24" i="11"/>
  <c r="I25" i="11"/>
  <c r="I30" i="11"/>
  <c r="I31" i="11"/>
  <c r="I32" i="11"/>
  <c r="I33" i="11"/>
  <c r="I34" i="11"/>
  <c r="I35" i="11"/>
  <c r="I38" i="11"/>
  <c r="I39" i="11"/>
  <c r="J39" i="11"/>
  <c r="I40" i="11"/>
  <c r="I41" i="11"/>
  <c r="J46" i="11"/>
  <c r="I47" i="11"/>
  <c r="J47" i="11"/>
  <c r="I5" i="10"/>
  <c r="J5" i="10"/>
  <c r="I6" i="10"/>
  <c r="I7" i="10"/>
  <c r="J7" i="10"/>
  <c r="I8" i="10"/>
  <c r="J8" i="10"/>
  <c r="I9" i="10"/>
  <c r="I10" i="10"/>
  <c r="J10" i="10"/>
  <c r="I13" i="10"/>
  <c r="J13" i="10"/>
  <c r="I16" i="10"/>
  <c r="J17" i="10"/>
  <c r="I18" i="10"/>
  <c r="J18" i="10"/>
  <c r="I19" i="10"/>
  <c r="I20" i="10"/>
  <c r="I21" i="10"/>
  <c r="I22" i="10"/>
  <c r="I31" i="10"/>
  <c r="I32" i="10"/>
  <c r="I33" i="10"/>
  <c r="I34" i="10"/>
  <c r="I35" i="10"/>
  <c r="I38" i="10"/>
  <c r="I39" i="10"/>
  <c r="J39" i="10"/>
  <c r="I40" i="10"/>
  <c r="I41" i="10"/>
  <c r="I42" i="10"/>
  <c r="I43" i="10"/>
  <c r="J43" i="10"/>
  <c r="I45" i="10"/>
  <c r="I47" i="10"/>
  <c r="J47" i="10"/>
  <c r="I49" i="10"/>
  <c r="J49" i="10"/>
  <c r="I5" i="9"/>
  <c r="J5" i="9"/>
  <c r="I7" i="9"/>
  <c r="J7" i="9"/>
  <c r="J8" i="9"/>
  <c r="I9" i="9"/>
  <c r="J10" i="9"/>
  <c r="I13" i="9"/>
  <c r="J13" i="9"/>
  <c r="I14" i="9"/>
  <c r="I16" i="9"/>
  <c r="J17" i="9"/>
  <c r="I18" i="9"/>
  <c r="J18" i="9"/>
  <c r="I19" i="9"/>
  <c r="I20" i="9"/>
  <c r="I21" i="9"/>
  <c r="I22" i="9"/>
  <c r="I28" i="9"/>
  <c r="I30" i="9"/>
  <c r="I31" i="9"/>
  <c r="I32" i="9"/>
  <c r="I33" i="9"/>
  <c r="I34" i="9"/>
  <c r="I35" i="9"/>
  <c r="I39" i="9"/>
  <c r="J39" i="9"/>
  <c r="I40" i="9"/>
  <c r="I41" i="9"/>
  <c r="I42" i="9"/>
  <c r="I43" i="9"/>
  <c r="I45" i="9"/>
  <c r="J45" i="9"/>
  <c r="I46" i="9"/>
  <c r="J46" i="9"/>
  <c r="I47" i="9"/>
  <c r="J47" i="9"/>
  <c r="I5" i="8"/>
  <c r="J5" i="8"/>
  <c r="I7" i="8"/>
  <c r="J7" i="8"/>
  <c r="I8" i="8"/>
  <c r="J8" i="8"/>
  <c r="I9" i="8"/>
  <c r="I10" i="8"/>
  <c r="J10" i="8"/>
  <c r="I13" i="8"/>
  <c r="J13" i="8"/>
  <c r="I16" i="8"/>
  <c r="I18" i="8"/>
  <c r="I20" i="8"/>
  <c r="I21" i="8"/>
  <c r="I30" i="8"/>
  <c r="I31" i="8"/>
  <c r="I32" i="8"/>
  <c r="I33" i="8"/>
  <c r="I34" i="8"/>
  <c r="I38" i="8"/>
  <c r="I39" i="8"/>
  <c r="I40" i="8"/>
  <c r="I41" i="8"/>
  <c r="I42" i="8"/>
  <c r="I43" i="8"/>
  <c r="I45" i="8"/>
  <c r="I46" i="8"/>
  <c r="I47" i="8"/>
  <c r="I48" i="8"/>
  <c r="I49" i="8"/>
  <c r="J49" i="8"/>
  <c r="I5" i="7"/>
  <c r="J5" i="7"/>
  <c r="I7" i="7"/>
  <c r="J7" i="7"/>
  <c r="J8" i="7"/>
  <c r="I9" i="7"/>
  <c r="J10" i="7"/>
  <c r="I13" i="7"/>
  <c r="J13" i="7"/>
  <c r="I16" i="7"/>
  <c r="J17" i="7"/>
  <c r="I18" i="7"/>
  <c r="J18" i="7"/>
  <c r="I19" i="7"/>
  <c r="I20" i="7"/>
  <c r="I21" i="7"/>
  <c r="I22" i="7"/>
  <c r="I23" i="7"/>
  <c r="I24" i="7"/>
  <c r="I25" i="7"/>
  <c r="I28" i="7"/>
  <c r="I30" i="7"/>
  <c r="I31" i="7"/>
  <c r="I32" i="7"/>
  <c r="I33" i="7"/>
  <c r="I34" i="7"/>
  <c r="I36" i="7"/>
  <c r="I38" i="7"/>
  <c r="I39" i="7"/>
  <c r="J39" i="7"/>
  <c r="I40" i="7"/>
  <c r="I41" i="7"/>
  <c r="I42" i="7"/>
  <c r="J43" i="7"/>
  <c r="I45" i="7"/>
  <c r="I46" i="7"/>
  <c r="J46" i="7"/>
  <c r="I47" i="7"/>
  <c r="J47" i="7"/>
  <c r="I49" i="7"/>
  <c r="J49" i="7"/>
  <c r="I5" i="6" l="1"/>
  <c r="J5" i="6"/>
  <c r="I6" i="6"/>
  <c r="I7" i="6"/>
  <c r="J7" i="6"/>
  <c r="J8" i="6"/>
  <c r="I9" i="6"/>
  <c r="J10" i="6"/>
  <c r="I11" i="6"/>
  <c r="I12" i="6"/>
  <c r="I13" i="6"/>
  <c r="J13" i="6"/>
  <c r="I15" i="6"/>
  <c r="I16" i="6"/>
  <c r="I18" i="6"/>
  <c r="I19" i="6"/>
  <c r="I20" i="6"/>
  <c r="I21" i="6"/>
  <c r="I22" i="6"/>
  <c r="I23" i="6"/>
  <c r="I25" i="6"/>
  <c r="I26" i="6"/>
  <c r="I27" i="6"/>
  <c r="I28" i="6"/>
  <c r="I29" i="6"/>
  <c r="I30" i="6"/>
  <c r="I31" i="6"/>
  <c r="I32" i="6"/>
  <c r="I33" i="6"/>
  <c r="I34" i="6"/>
  <c r="I35" i="6"/>
  <c r="I36" i="6"/>
  <c r="I38" i="6"/>
  <c r="I39" i="6"/>
  <c r="J39" i="6"/>
  <c r="I44" i="6"/>
  <c r="I47" i="6"/>
  <c r="J47" i="6"/>
  <c r="I48" i="6"/>
  <c r="I49" i="6"/>
  <c r="J49" i="6"/>
  <c r="I5" i="4"/>
  <c r="J5" i="4"/>
  <c r="I7" i="4"/>
  <c r="J7" i="4"/>
  <c r="I8" i="4"/>
  <c r="J8" i="4"/>
  <c r="I9" i="4"/>
  <c r="J10" i="4"/>
  <c r="I13" i="4"/>
  <c r="J13" i="4"/>
  <c r="I14" i="4"/>
  <c r="I16" i="4"/>
  <c r="J17" i="4"/>
  <c r="I18" i="4"/>
  <c r="J18" i="4"/>
  <c r="I19" i="4"/>
  <c r="I20" i="4"/>
  <c r="I21" i="4"/>
  <c r="I25" i="4"/>
  <c r="I28" i="4"/>
  <c r="I30" i="4"/>
  <c r="I31" i="4"/>
  <c r="I32" i="4"/>
  <c r="I33" i="4"/>
  <c r="I34" i="4"/>
  <c r="I36" i="4"/>
  <c r="I37" i="4"/>
  <c r="I38" i="4"/>
  <c r="I39" i="4"/>
  <c r="J39" i="4"/>
  <c r="I40" i="4"/>
  <c r="I41" i="4"/>
  <c r="J42" i="4"/>
  <c r="I46" i="4"/>
  <c r="J46" i="4"/>
  <c r="I5" i="5"/>
  <c r="J5" i="5"/>
  <c r="I7" i="5"/>
  <c r="J7" i="5"/>
  <c r="J8" i="5"/>
  <c r="I9" i="5"/>
  <c r="J10" i="5"/>
  <c r="I13" i="5"/>
  <c r="J13" i="5"/>
  <c r="I15" i="5"/>
  <c r="I16" i="5"/>
  <c r="I18" i="5"/>
  <c r="I19" i="5"/>
  <c r="I20" i="5"/>
  <c r="I21" i="5"/>
  <c r="I22" i="5"/>
  <c r="I23" i="5"/>
  <c r="I28" i="5"/>
  <c r="I30" i="5"/>
  <c r="I31" i="5"/>
  <c r="I32" i="5"/>
  <c r="I33" i="5"/>
  <c r="I34" i="5"/>
  <c r="I35" i="5"/>
  <c r="I36" i="5"/>
  <c r="I38" i="5"/>
  <c r="I39" i="5"/>
  <c r="J39" i="5"/>
  <c r="I40" i="5"/>
  <c r="I41" i="5"/>
  <c r="J42" i="5"/>
  <c r="J43" i="5"/>
  <c r="I46" i="5"/>
  <c r="J46" i="5"/>
  <c r="I4" i="5"/>
  <c r="I47" i="5"/>
  <c r="J47" i="5"/>
  <c r="I49" i="5"/>
  <c r="J49" i="5"/>
  <c r="J47" i="4"/>
  <c r="J49" i="4"/>
  <c r="I47" i="4"/>
  <c r="I49" i="4"/>
  <c r="F11" i="12" l="1"/>
  <c r="G43" i="12" l="1"/>
  <c r="H43" i="4"/>
  <c r="E45" i="9"/>
  <c r="H43" i="7" l="1"/>
  <c r="H19" i="4" l="1"/>
  <c r="H9" i="8"/>
  <c r="G48" i="12" l="1"/>
  <c r="F48" i="12"/>
  <c r="D48" i="12"/>
  <c r="C48" i="12"/>
  <c r="G40" i="12"/>
  <c r="G41" i="12"/>
  <c r="G42" i="12"/>
  <c r="J42" i="12" s="1"/>
  <c r="G44" i="12"/>
  <c r="G45" i="12"/>
  <c r="G46" i="12"/>
  <c r="G39" i="12"/>
  <c r="F46" i="12"/>
  <c r="F45" i="12"/>
  <c r="F44" i="12"/>
  <c r="F43" i="12"/>
  <c r="F42" i="12"/>
  <c r="F41" i="12"/>
  <c r="F40" i="12"/>
  <c r="F39" i="12"/>
  <c r="D40" i="12"/>
  <c r="D41" i="12"/>
  <c r="D42" i="12"/>
  <c r="D43" i="12"/>
  <c r="J43" i="12" s="1"/>
  <c r="D44" i="12"/>
  <c r="D45" i="12"/>
  <c r="D46" i="12"/>
  <c r="D39" i="12"/>
  <c r="C46" i="12"/>
  <c r="C45" i="12"/>
  <c r="C44" i="12"/>
  <c r="C43" i="12"/>
  <c r="C42" i="12"/>
  <c r="C41" i="12"/>
  <c r="C40" i="12"/>
  <c r="C39" i="12"/>
  <c r="H36" i="12"/>
  <c r="G33" i="12"/>
  <c r="G34" i="12"/>
  <c r="G35" i="12"/>
  <c r="G36" i="12"/>
  <c r="G37" i="12"/>
  <c r="G32" i="12"/>
  <c r="F37" i="12"/>
  <c r="F36" i="12"/>
  <c r="I36" i="12" s="1"/>
  <c r="F35" i="12"/>
  <c r="F34" i="12"/>
  <c r="F33" i="12"/>
  <c r="I33" i="12" s="1"/>
  <c r="F32" i="12"/>
  <c r="I32" i="12" s="1"/>
  <c r="E35" i="12"/>
  <c r="E36" i="12"/>
  <c r="D33" i="12"/>
  <c r="D34" i="12"/>
  <c r="D35" i="12"/>
  <c r="D36" i="12"/>
  <c r="D37" i="12"/>
  <c r="D32" i="12"/>
  <c r="C34" i="12"/>
  <c r="C35" i="12"/>
  <c r="C36" i="12"/>
  <c r="C37" i="12"/>
  <c r="C33" i="12"/>
  <c r="C32" i="12"/>
  <c r="H29" i="12"/>
  <c r="H30" i="12"/>
  <c r="G19" i="12"/>
  <c r="F21" i="12"/>
  <c r="F22" i="12"/>
  <c r="I22" i="12" s="1"/>
  <c r="F23" i="12"/>
  <c r="I23" i="12" s="1"/>
  <c r="F24" i="12"/>
  <c r="F25" i="12"/>
  <c r="F26" i="12"/>
  <c r="F27" i="12"/>
  <c r="F28" i="12"/>
  <c r="F29" i="12"/>
  <c r="F30" i="12"/>
  <c r="I30" i="12" s="1"/>
  <c r="F20" i="12"/>
  <c r="F19" i="12"/>
  <c r="E30" i="12"/>
  <c r="E25" i="12"/>
  <c r="D19" i="12"/>
  <c r="C22" i="12"/>
  <c r="C23" i="12"/>
  <c r="C24" i="12"/>
  <c r="C25" i="12"/>
  <c r="C28" i="12"/>
  <c r="C30" i="12"/>
  <c r="C21" i="12"/>
  <c r="C20" i="12"/>
  <c r="C19" i="12"/>
  <c r="H15" i="12"/>
  <c r="G15" i="12"/>
  <c r="G16" i="12"/>
  <c r="G17" i="12"/>
  <c r="G14" i="12"/>
  <c r="F15" i="12"/>
  <c r="I15" i="12" s="1"/>
  <c r="F16" i="12"/>
  <c r="F17" i="12"/>
  <c r="F14" i="12"/>
  <c r="E15" i="12"/>
  <c r="D15" i="12"/>
  <c r="D16" i="12"/>
  <c r="D17" i="12"/>
  <c r="D14" i="12"/>
  <c r="C16" i="12"/>
  <c r="C17" i="12"/>
  <c r="C15" i="12"/>
  <c r="C14" i="12"/>
  <c r="H12" i="12"/>
  <c r="G12" i="12"/>
  <c r="G11" i="12"/>
  <c r="G10" i="12"/>
  <c r="J10" i="12" s="1"/>
  <c r="F9" i="12"/>
  <c r="G9" i="12"/>
  <c r="G8" i="12"/>
  <c r="F12" i="12"/>
  <c r="I12" i="12" s="1"/>
  <c r="F10" i="12"/>
  <c r="I10" i="12" s="1"/>
  <c r="F8" i="12"/>
  <c r="E12" i="12"/>
  <c r="E11" i="12"/>
  <c r="D11" i="12"/>
  <c r="D12" i="12"/>
  <c r="D10" i="12"/>
  <c r="D9" i="12"/>
  <c r="D8" i="12"/>
  <c r="C12" i="12"/>
  <c r="C11" i="12"/>
  <c r="I11" i="12" s="1"/>
  <c r="C10" i="12"/>
  <c r="C9" i="12"/>
  <c r="C8" i="12"/>
  <c r="J17" i="12" l="1"/>
  <c r="I35" i="12"/>
  <c r="I9" i="12"/>
  <c r="I16" i="12"/>
  <c r="I42" i="12"/>
  <c r="I46" i="12"/>
  <c r="I37" i="12"/>
  <c r="I39" i="12"/>
  <c r="I43" i="12"/>
  <c r="J39" i="12"/>
  <c r="J8" i="12"/>
  <c r="I14" i="12"/>
  <c r="I25" i="12"/>
  <c r="I21" i="12"/>
  <c r="I34" i="12"/>
  <c r="I40" i="12"/>
  <c r="I44" i="12"/>
  <c r="J46" i="12"/>
  <c r="I48" i="12"/>
  <c r="I20" i="12"/>
  <c r="I8" i="12"/>
  <c r="I19" i="12"/>
  <c r="I28" i="12"/>
  <c r="I24" i="12"/>
  <c r="I41" i="12"/>
  <c r="I45" i="12"/>
  <c r="J45" i="12"/>
  <c r="E9" i="7"/>
  <c r="E6" i="7" l="1"/>
  <c r="G6" i="12"/>
  <c r="G5" i="12"/>
  <c r="G4" i="12"/>
  <c r="F6" i="12"/>
  <c r="F5" i="12"/>
  <c r="F4" i="12"/>
  <c r="D4" i="12"/>
  <c r="D5" i="12"/>
  <c r="C5" i="12"/>
  <c r="C4" i="12"/>
  <c r="J5" i="12" l="1"/>
  <c r="I5" i="12"/>
  <c r="I4" i="12"/>
  <c r="J4" i="12"/>
  <c r="H48" i="5"/>
  <c r="E48" i="5"/>
  <c r="G47" i="5"/>
  <c r="F47" i="5"/>
  <c r="D47" i="5"/>
  <c r="C47" i="5"/>
  <c r="H46" i="5"/>
  <c r="E46" i="5"/>
  <c r="H45" i="5"/>
  <c r="E45" i="5"/>
  <c r="H44" i="5"/>
  <c r="E44" i="5"/>
  <c r="H43" i="5"/>
  <c r="E43" i="5"/>
  <c r="H42" i="5"/>
  <c r="E42" i="5"/>
  <c r="H41" i="5"/>
  <c r="E41" i="5"/>
  <c r="H40" i="5"/>
  <c r="E40" i="5"/>
  <c r="H39" i="5"/>
  <c r="E39" i="5"/>
  <c r="G38" i="5"/>
  <c r="F38" i="5"/>
  <c r="D38" i="5"/>
  <c r="C38" i="5"/>
  <c r="H37" i="5"/>
  <c r="E37" i="5"/>
  <c r="H36" i="5"/>
  <c r="E36" i="5"/>
  <c r="H35" i="5"/>
  <c r="E35" i="5"/>
  <c r="H34" i="5"/>
  <c r="E34" i="5"/>
  <c r="H33" i="5"/>
  <c r="E33" i="5"/>
  <c r="H32" i="5"/>
  <c r="E32" i="5"/>
  <c r="G31" i="5"/>
  <c r="F31" i="5"/>
  <c r="D31" i="5"/>
  <c r="C31" i="5"/>
  <c r="H30" i="5"/>
  <c r="E30" i="5"/>
  <c r="H29" i="5"/>
  <c r="E29" i="5"/>
  <c r="H28" i="5"/>
  <c r="E28" i="5"/>
  <c r="H27" i="5"/>
  <c r="E27" i="5"/>
  <c r="H26" i="5"/>
  <c r="E26" i="5"/>
  <c r="H25" i="5"/>
  <c r="E25" i="5"/>
  <c r="H24" i="5"/>
  <c r="E24" i="5"/>
  <c r="H23" i="5"/>
  <c r="E23" i="5"/>
  <c r="H22" i="5"/>
  <c r="E22" i="5"/>
  <c r="H21" i="5"/>
  <c r="E21" i="5"/>
  <c r="H20" i="5"/>
  <c r="E20" i="5"/>
  <c r="H19" i="5"/>
  <c r="E19" i="5"/>
  <c r="G18" i="5"/>
  <c r="F18" i="5"/>
  <c r="E18" i="5"/>
  <c r="D18" i="5"/>
  <c r="C18" i="5"/>
  <c r="H17" i="5"/>
  <c r="E17" i="5"/>
  <c r="H16" i="5"/>
  <c r="E16" i="5"/>
  <c r="H15" i="5"/>
  <c r="E15" i="5"/>
  <c r="H14" i="5"/>
  <c r="H18" i="5" s="1"/>
  <c r="E14" i="5"/>
  <c r="G13" i="5"/>
  <c r="F13" i="5"/>
  <c r="D13" i="5"/>
  <c r="C13" i="5"/>
  <c r="H12" i="5"/>
  <c r="E12" i="5"/>
  <c r="H11" i="5"/>
  <c r="E11" i="5"/>
  <c r="H10" i="5"/>
  <c r="E10" i="5"/>
  <c r="H9" i="5"/>
  <c r="E9" i="5"/>
  <c r="H8" i="5"/>
  <c r="E8" i="5"/>
  <c r="E13" i="5" s="1"/>
  <c r="G7" i="5"/>
  <c r="F7" i="5"/>
  <c r="D7" i="5"/>
  <c r="C7" i="5"/>
  <c r="H6" i="5"/>
  <c r="E6" i="5"/>
  <c r="H5" i="5"/>
  <c r="E5" i="5"/>
  <c r="J4" i="5"/>
  <c r="H4" i="5"/>
  <c r="H7" i="5" s="1"/>
  <c r="E4" i="5"/>
  <c r="E7" i="5" s="1"/>
  <c r="G49" i="5" l="1"/>
  <c r="H47" i="5"/>
  <c r="E47" i="5"/>
  <c r="E38" i="5"/>
  <c r="D49" i="5"/>
  <c r="H38" i="5"/>
  <c r="C49" i="5"/>
  <c r="E31" i="5"/>
  <c r="F49" i="5"/>
  <c r="H31" i="5"/>
  <c r="H13" i="5"/>
  <c r="H48" i="11"/>
  <c r="E48" i="11"/>
  <c r="G47" i="11"/>
  <c r="F47" i="11"/>
  <c r="D47" i="11"/>
  <c r="C47" i="11"/>
  <c r="H46" i="11"/>
  <c r="E46" i="11"/>
  <c r="H45" i="11"/>
  <c r="E45" i="11"/>
  <c r="H44" i="11"/>
  <c r="E44" i="11"/>
  <c r="H43" i="11"/>
  <c r="E43" i="11"/>
  <c r="H41" i="11"/>
  <c r="E41" i="11"/>
  <c r="H40" i="11"/>
  <c r="E40" i="11"/>
  <c r="H39" i="11"/>
  <c r="E39" i="11"/>
  <c r="G38" i="11"/>
  <c r="F38" i="11"/>
  <c r="D38" i="11"/>
  <c r="C38" i="11"/>
  <c r="H37" i="11"/>
  <c r="E37" i="11"/>
  <c r="H36" i="11"/>
  <c r="E36" i="11"/>
  <c r="H35" i="11"/>
  <c r="E35" i="11"/>
  <c r="H34" i="11"/>
  <c r="E34" i="11"/>
  <c r="H33" i="11"/>
  <c r="E33" i="11"/>
  <c r="H32" i="11"/>
  <c r="E32" i="11"/>
  <c r="G31" i="11"/>
  <c r="F31" i="11"/>
  <c r="D31" i="11"/>
  <c r="C31" i="11"/>
  <c r="H30" i="11"/>
  <c r="E30" i="11"/>
  <c r="H29" i="11"/>
  <c r="E29" i="11"/>
  <c r="H28" i="11"/>
  <c r="E28" i="11"/>
  <c r="H27" i="11"/>
  <c r="E27" i="11"/>
  <c r="H26" i="11"/>
  <c r="E26" i="11"/>
  <c r="H25" i="11"/>
  <c r="E25" i="11"/>
  <c r="H24" i="11"/>
  <c r="E24" i="11"/>
  <c r="E24" i="12" s="1"/>
  <c r="H23" i="11"/>
  <c r="E23" i="11"/>
  <c r="H22" i="11"/>
  <c r="E22" i="11"/>
  <c r="H21" i="11"/>
  <c r="E21" i="11"/>
  <c r="H20" i="11"/>
  <c r="E20" i="11"/>
  <c r="H19" i="11"/>
  <c r="E19" i="11"/>
  <c r="G18" i="11"/>
  <c r="F18" i="11"/>
  <c r="D18" i="11"/>
  <c r="C18" i="11"/>
  <c r="H17" i="11"/>
  <c r="E17" i="11"/>
  <c r="H16" i="11"/>
  <c r="E16" i="11"/>
  <c r="H15" i="11"/>
  <c r="E15" i="11"/>
  <c r="H14" i="11"/>
  <c r="E14" i="11"/>
  <c r="E18" i="11" s="1"/>
  <c r="G13" i="11"/>
  <c r="F13" i="11"/>
  <c r="D13" i="11"/>
  <c r="C13" i="11"/>
  <c r="H12" i="11"/>
  <c r="E12" i="11"/>
  <c r="H11" i="11"/>
  <c r="E11" i="11"/>
  <c r="H10" i="11"/>
  <c r="E10" i="11"/>
  <c r="H9" i="11"/>
  <c r="E9" i="11"/>
  <c r="H8" i="11"/>
  <c r="E8" i="11"/>
  <c r="G7" i="11"/>
  <c r="F7" i="11"/>
  <c r="D7" i="11"/>
  <c r="C7" i="11"/>
  <c r="H6" i="11"/>
  <c r="E6" i="11"/>
  <c r="H5" i="11"/>
  <c r="E5" i="11"/>
  <c r="J4" i="11"/>
  <c r="I4" i="11"/>
  <c r="H4" i="11"/>
  <c r="H7" i="11" s="1"/>
  <c r="E4" i="11"/>
  <c r="H18" i="11" l="1"/>
  <c r="H13" i="11"/>
  <c r="E38" i="11"/>
  <c r="E49" i="5"/>
  <c r="E7" i="11"/>
  <c r="D49" i="11"/>
  <c r="E13" i="11"/>
  <c r="H47" i="11"/>
  <c r="E47" i="11"/>
  <c r="H38" i="11"/>
  <c r="H49" i="5"/>
  <c r="F49" i="11"/>
  <c r="I49" i="11" s="1"/>
  <c r="H31" i="11"/>
  <c r="E31" i="11"/>
  <c r="C49" i="11"/>
  <c r="G49" i="11"/>
  <c r="J49" i="11" s="1"/>
  <c r="E49" i="11" l="1"/>
  <c r="H49" i="11"/>
  <c r="H48" i="10"/>
  <c r="G48" i="10"/>
  <c r="E48" i="10"/>
  <c r="G47" i="10"/>
  <c r="F47" i="10"/>
  <c r="D47" i="10"/>
  <c r="C47" i="10"/>
  <c r="H46" i="10"/>
  <c r="E46" i="10"/>
  <c r="H45" i="10"/>
  <c r="E45" i="10"/>
  <c r="H44" i="10"/>
  <c r="E44" i="10"/>
  <c r="H43" i="10"/>
  <c r="E43" i="10"/>
  <c r="H42" i="10"/>
  <c r="E42" i="10"/>
  <c r="H41" i="10"/>
  <c r="E41" i="10"/>
  <c r="H40" i="10"/>
  <c r="E40" i="10"/>
  <c r="H39" i="10"/>
  <c r="E39" i="10"/>
  <c r="G38" i="10"/>
  <c r="F38" i="10"/>
  <c r="D38" i="10"/>
  <c r="C38" i="10"/>
  <c r="H37" i="10"/>
  <c r="E37" i="10"/>
  <c r="H36" i="10"/>
  <c r="E36" i="10"/>
  <c r="H35" i="10"/>
  <c r="E35" i="10"/>
  <c r="H34" i="10"/>
  <c r="E34" i="10"/>
  <c r="H33" i="10"/>
  <c r="E33" i="10"/>
  <c r="H32" i="10"/>
  <c r="E32" i="10"/>
  <c r="G31" i="10"/>
  <c r="F31" i="10"/>
  <c r="D31" i="10"/>
  <c r="C31" i="10"/>
  <c r="H30" i="10"/>
  <c r="E30" i="10"/>
  <c r="H29" i="10"/>
  <c r="E29" i="10"/>
  <c r="H28" i="10"/>
  <c r="E28" i="10"/>
  <c r="H27" i="10"/>
  <c r="E27" i="10"/>
  <c r="H26" i="10"/>
  <c r="E26" i="10"/>
  <c r="H25" i="10"/>
  <c r="E25" i="10"/>
  <c r="H24" i="10"/>
  <c r="E24" i="10"/>
  <c r="H23" i="10"/>
  <c r="E23" i="10"/>
  <c r="H22" i="10"/>
  <c r="E22" i="10"/>
  <c r="H21" i="10"/>
  <c r="E21" i="10"/>
  <c r="H20" i="10"/>
  <c r="E20" i="10"/>
  <c r="H19" i="10"/>
  <c r="E19" i="10"/>
  <c r="G18" i="10"/>
  <c r="F18" i="10"/>
  <c r="D18" i="10"/>
  <c r="C18" i="10"/>
  <c r="H17" i="10"/>
  <c r="E17" i="10"/>
  <c r="H16" i="10"/>
  <c r="E16" i="10"/>
  <c r="H15" i="10"/>
  <c r="E15" i="10"/>
  <c r="H14" i="10"/>
  <c r="E14" i="10"/>
  <c r="G13" i="10"/>
  <c r="F13" i="10"/>
  <c r="D13" i="10"/>
  <c r="C13" i="10"/>
  <c r="H12" i="10"/>
  <c r="E12" i="10"/>
  <c r="H11" i="10"/>
  <c r="E11" i="10"/>
  <c r="H10" i="10"/>
  <c r="E10" i="10"/>
  <c r="H9" i="10"/>
  <c r="E9" i="10"/>
  <c r="H8" i="10"/>
  <c r="E8" i="10"/>
  <c r="G7" i="10"/>
  <c r="F7" i="10"/>
  <c r="D7" i="10"/>
  <c r="C7" i="10"/>
  <c r="H6" i="10"/>
  <c r="E6" i="10"/>
  <c r="H5" i="10"/>
  <c r="E5" i="10"/>
  <c r="J4" i="10"/>
  <c r="I4" i="10"/>
  <c r="H4" i="10"/>
  <c r="E4" i="10"/>
  <c r="E7" i="10" s="1"/>
  <c r="H18" i="10" l="1"/>
  <c r="E31" i="10"/>
  <c r="E13" i="10"/>
  <c r="H47" i="10"/>
  <c r="H13" i="10"/>
  <c r="F49" i="10"/>
  <c r="E47" i="10"/>
  <c r="G49" i="10"/>
  <c r="H38" i="10"/>
  <c r="C49" i="10"/>
  <c r="E38" i="10"/>
  <c r="H31" i="10"/>
  <c r="D49" i="10"/>
  <c r="E18" i="10"/>
  <c r="H7" i="10"/>
  <c r="E49" i="10" l="1"/>
  <c r="H49" i="10"/>
  <c r="H48" i="9"/>
  <c r="E48" i="9"/>
  <c r="E48" i="12" s="1"/>
  <c r="G47" i="9"/>
  <c r="F47" i="9"/>
  <c r="D47" i="9"/>
  <c r="C47" i="9"/>
  <c r="H46" i="9"/>
  <c r="E46" i="9"/>
  <c r="H45" i="9"/>
  <c r="H44" i="9"/>
  <c r="E44" i="9"/>
  <c r="H43" i="9"/>
  <c r="E43" i="9"/>
  <c r="H42" i="9"/>
  <c r="E42" i="9"/>
  <c r="H41" i="9"/>
  <c r="E41" i="9"/>
  <c r="H40" i="9"/>
  <c r="E40" i="9"/>
  <c r="H39" i="9"/>
  <c r="E39" i="9"/>
  <c r="G38" i="9"/>
  <c r="F38" i="9"/>
  <c r="D38" i="9"/>
  <c r="C38" i="9"/>
  <c r="H37" i="9"/>
  <c r="H37" i="12" s="1"/>
  <c r="E37" i="9"/>
  <c r="E37" i="12" s="1"/>
  <c r="H36" i="9"/>
  <c r="E36" i="9"/>
  <c r="H35" i="9"/>
  <c r="E35" i="9"/>
  <c r="H34" i="9"/>
  <c r="E34" i="9"/>
  <c r="H33" i="9"/>
  <c r="E33" i="9"/>
  <c r="H32" i="9"/>
  <c r="E32" i="9"/>
  <c r="G31" i="9"/>
  <c r="F31" i="9"/>
  <c r="D31" i="9"/>
  <c r="C31" i="9"/>
  <c r="H30" i="9"/>
  <c r="E30" i="9"/>
  <c r="H29" i="9"/>
  <c r="E29" i="9"/>
  <c r="H28" i="9"/>
  <c r="E28" i="9"/>
  <c r="H27" i="9"/>
  <c r="E27" i="9"/>
  <c r="H26" i="9"/>
  <c r="E26" i="9"/>
  <c r="H25" i="9"/>
  <c r="E25" i="9"/>
  <c r="H24" i="9"/>
  <c r="E24" i="9"/>
  <c r="H23" i="9"/>
  <c r="E23" i="9"/>
  <c r="H22" i="9"/>
  <c r="E22" i="9"/>
  <c r="H21" i="9"/>
  <c r="E21" i="9"/>
  <c r="H20" i="9"/>
  <c r="E20" i="9"/>
  <c r="H19" i="9"/>
  <c r="E19" i="9"/>
  <c r="G18" i="9"/>
  <c r="F18" i="9"/>
  <c r="D18" i="9"/>
  <c r="C18" i="9"/>
  <c r="H17" i="9"/>
  <c r="E17" i="9"/>
  <c r="H16" i="9"/>
  <c r="E16" i="9"/>
  <c r="H15" i="9"/>
  <c r="E15" i="9"/>
  <c r="H14" i="9"/>
  <c r="E14" i="9"/>
  <c r="G13" i="9"/>
  <c r="F13" i="9"/>
  <c r="D13" i="9"/>
  <c r="C13" i="9"/>
  <c r="H12" i="9"/>
  <c r="E12" i="9"/>
  <c r="H11" i="9"/>
  <c r="E11" i="9"/>
  <c r="H10" i="9"/>
  <c r="E10" i="9"/>
  <c r="H9" i="9"/>
  <c r="E9" i="9"/>
  <c r="H8" i="9"/>
  <c r="E8" i="9"/>
  <c r="G7" i="9"/>
  <c r="F7" i="9"/>
  <c r="D7" i="9"/>
  <c r="C7" i="9"/>
  <c r="H6" i="9"/>
  <c r="E6" i="9"/>
  <c r="H5" i="9"/>
  <c r="E5" i="9"/>
  <c r="J4" i="9"/>
  <c r="I4" i="9"/>
  <c r="H4" i="9"/>
  <c r="E4" i="9"/>
  <c r="E7" i="9" s="1"/>
  <c r="I38" i="9" l="1"/>
  <c r="H13" i="9"/>
  <c r="D49" i="9"/>
  <c r="G49" i="9"/>
  <c r="E47" i="9"/>
  <c r="H18" i="9"/>
  <c r="E38" i="9"/>
  <c r="E31" i="9"/>
  <c r="E18" i="9"/>
  <c r="E13" i="9"/>
  <c r="H47" i="9"/>
  <c r="H38" i="9"/>
  <c r="F49" i="9"/>
  <c r="H31" i="9"/>
  <c r="C49" i="9"/>
  <c r="H7" i="9"/>
  <c r="J49" i="9" l="1"/>
  <c r="I49" i="9"/>
  <c r="E49" i="9"/>
  <c r="H49" i="9"/>
  <c r="H48" i="8"/>
  <c r="E48" i="8"/>
  <c r="G47" i="8"/>
  <c r="F47" i="8"/>
  <c r="C47" i="8"/>
  <c r="H46" i="8"/>
  <c r="H45" i="8"/>
  <c r="H44" i="8"/>
  <c r="H43" i="8"/>
  <c r="H42" i="8"/>
  <c r="H41" i="8"/>
  <c r="H40" i="8"/>
  <c r="H39" i="8"/>
  <c r="F38" i="8"/>
  <c r="C38" i="8"/>
  <c r="H37" i="8"/>
  <c r="H36" i="8"/>
  <c r="H35" i="8"/>
  <c r="H34" i="8"/>
  <c r="G31" i="8"/>
  <c r="F31" i="8"/>
  <c r="C31" i="8"/>
  <c r="H30" i="8"/>
  <c r="H29" i="8"/>
  <c r="H28" i="8"/>
  <c r="H27" i="8"/>
  <c r="H26" i="8"/>
  <c r="H25" i="8"/>
  <c r="H24" i="8"/>
  <c r="H23" i="8"/>
  <c r="H22" i="8"/>
  <c r="H21" i="8"/>
  <c r="H20" i="8"/>
  <c r="H19" i="8"/>
  <c r="G18" i="8"/>
  <c r="F18" i="8"/>
  <c r="E18" i="8"/>
  <c r="D18" i="8"/>
  <c r="C18" i="8"/>
  <c r="H17" i="8"/>
  <c r="E17" i="8"/>
  <c r="H16" i="8"/>
  <c r="E16" i="8"/>
  <c r="H15" i="8"/>
  <c r="E15" i="8"/>
  <c r="H14" i="8"/>
  <c r="E14" i="8"/>
  <c r="G13" i="8"/>
  <c r="F13" i="8"/>
  <c r="D13" i="8"/>
  <c r="C13" i="8"/>
  <c r="H12" i="8"/>
  <c r="E12" i="8"/>
  <c r="H11" i="8"/>
  <c r="E11" i="8"/>
  <c r="H10" i="8"/>
  <c r="E10" i="8"/>
  <c r="E9" i="8"/>
  <c r="H8" i="8"/>
  <c r="H13" i="8" s="1"/>
  <c r="E8" i="8"/>
  <c r="G7" i="8"/>
  <c r="F7" i="8"/>
  <c r="D7" i="8"/>
  <c r="C7" i="8"/>
  <c r="H6" i="8"/>
  <c r="E6" i="8"/>
  <c r="H5" i="8"/>
  <c r="E5" i="8"/>
  <c r="J4" i="8"/>
  <c r="I4" i="8"/>
  <c r="H4" i="8"/>
  <c r="H7" i="8" s="1"/>
  <c r="E4" i="8"/>
  <c r="H18" i="8" l="1"/>
  <c r="E7" i="8"/>
  <c r="C49" i="8"/>
  <c r="E13" i="8"/>
  <c r="H47" i="8"/>
  <c r="H31" i="8"/>
  <c r="F49" i="8"/>
  <c r="G33" i="8"/>
  <c r="H33" i="8" s="1"/>
  <c r="D19" i="8"/>
  <c r="G32" i="8"/>
  <c r="E19" i="8" l="1"/>
  <c r="G38" i="8"/>
  <c r="G49" i="8" s="1"/>
  <c r="H32" i="8"/>
  <c r="H38" i="8" s="1"/>
  <c r="H49" i="8" s="1"/>
  <c r="D20" i="8"/>
  <c r="E20" i="8" l="1"/>
  <c r="D21" i="8"/>
  <c r="E21" i="8" l="1"/>
  <c r="D22" i="8"/>
  <c r="E22" i="8" l="1"/>
  <c r="D23" i="8"/>
  <c r="E23" i="8" l="1"/>
  <c r="D24" i="8"/>
  <c r="D25" i="8"/>
  <c r="E25" i="8" l="1"/>
  <c r="D26" i="8"/>
  <c r="E24" i="8"/>
  <c r="E26" i="8" l="1"/>
  <c r="D27" i="8"/>
  <c r="E27" i="8" l="1"/>
  <c r="D28" i="8"/>
  <c r="E28" i="8" l="1"/>
  <c r="D29" i="8"/>
  <c r="E29" i="8" s="1"/>
  <c r="D30" i="8" l="1"/>
  <c r="E30" i="8" l="1"/>
  <c r="E31" i="8" s="1"/>
  <c r="D31" i="8"/>
  <c r="D32" i="8" l="1"/>
  <c r="E32" i="8" l="1"/>
  <c r="D33" i="8"/>
  <c r="E33" i="8" l="1"/>
  <c r="D34" i="8"/>
  <c r="E34" i="8" l="1"/>
  <c r="D35" i="8"/>
  <c r="E35" i="8" l="1"/>
  <c r="D36" i="8"/>
  <c r="E36" i="8" l="1"/>
  <c r="D37" i="8"/>
  <c r="D38" i="8"/>
  <c r="E37" i="8" l="1"/>
  <c r="D39" i="8"/>
  <c r="E38" i="8"/>
  <c r="E39" i="8" l="1"/>
  <c r="D40" i="8"/>
  <c r="E40" i="8" l="1"/>
  <c r="D41" i="8"/>
  <c r="E41" i="8" l="1"/>
  <c r="D42" i="8"/>
  <c r="E42" i="8" l="1"/>
  <c r="D43" i="8"/>
  <c r="E43" i="8" l="1"/>
  <c r="D44" i="8"/>
  <c r="E44" i="8" l="1"/>
  <c r="E44" i="12" s="1"/>
  <c r="D45" i="8"/>
  <c r="E45" i="8" l="1"/>
  <c r="D46" i="8"/>
  <c r="D47" i="8"/>
  <c r="D49" i="8" s="1"/>
  <c r="E46" i="8" l="1"/>
  <c r="E47" i="8" s="1"/>
  <c r="E49" i="8" s="1"/>
  <c r="H48" i="6" l="1"/>
  <c r="H48" i="12" s="1"/>
  <c r="E48" i="6"/>
  <c r="G47" i="6"/>
  <c r="F47" i="6"/>
  <c r="D47" i="6"/>
  <c r="C47" i="6"/>
  <c r="H46" i="6"/>
  <c r="E46" i="6"/>
  <c r="H45" i="6"/>
  <c r="E45" i="6"/>
  <c r="H44" i="6"/>
  <c r="H44" i="12" s="1"/>
  <c r="E44" i="6"/>
  <c r="H43" i="6"/>
  <c r="E43" i="6"/>
  <c r="H42" i="6"/>
  <c r="E42" i="6"/>
  <c r="H41" i="6"/>
  <c r="E41" i="6"/>
  <c r="H40" i="6"/>
  <c r="E40" i="6"/>
  <c r="H39" i="6"/>
  <c r="E39" i="6"/>
  <c r="G38" i="6"/>
  <c r="F38" i="6"/>
  <c r="D38" i="6"/>
  <c r="C38" i="6"/>
  <c r="H37" i="6"/>
  <c r="E37" i="6"/>
  <c r="H36" i="6"/>
  <c r="E36" i="6"/>
  <c r="H35" i="6"/>
  <c r="E35" i="6"/>
  <c r="H34" i="6"/>
  <c r="E34" i="6"/>
  <c r="H33" i="6"/>
  <c r="E33" i="6"/>
  <c r="H32" i="6"/>
  <c r="E32" i="6"/>
  <c r="G31" i="6"/>
  <c r="F31" i="6"/>
  <c r="D31" i="6"/>
  <c r="C31" i="6"/>
  <c r="H30" i="6"/>
  <c r="E30" i="6"/>
  <c r="H29" i="6"/>
  <c r="E29" i="6"/>
  <c r="H28" i="6"/>
  <c r="E28" i="6"/>
  <c r="H27" i="6"/>
  <c r="H27" i="12" s="1"/>
  <c r="E27" i="6"/>
  <c r="H26" i="6"/>
  <c r="H26" i="12" s="1"/>
  <c r="E26" i="6"/>
  <c r="H25" i="6"/>
  <c r="E25" i="6"/>
  <c r="H24" i="6"/>
  <c r="E24" i="6"/>
  <c r="H23" i="6"/>
  <c r="H23" i="12" s="1"/>
  <c r="E23" i="6"/>
  <c r="E23" i="12" s="1"/>
  <c r="H22" i="6"/>
  <c r="E22" i="6"/>
  <c r="H21" i="6"/>
  <c r="E21" i="6"/>
  <c r="H20" i="6"/>
  <c r="E20" i="6"/>
  <c r="H19" i="6"/>
  <c r="E19" i="6"/>
  <c r="G18" i="6"/>
  <c r="F18" i="6"/>
  <c r="D18" i="6"/>
  <c r="C18" i="6"/>
  <c r="H17" i="6"/>
  <c r="E17" i="6"/>
  <c r="H16" i="6"/>
  <c r="E16" i="6"/>
  <c r="H15" i="6"/>
  <c r="E15" i="6"/>
  <c r="H14" i="6"/>
  <c r="H18" i="6" s="1"/>
  <c r="E14" i="6"/>
  <c r="G13" i="6"/>
  <c r="F13" i="6"/>
  <c r="D13" i="6"/>
  <c r="C13" i="6"/>
  <c r="H12" i="6"/>
  <c r="E12" i="6"/>
  <c r="H11" i="6"/>
  <c r="H11" i="12" s="1"/>
  <c r="E11" i="6"/>
  <c r="H10" i="6"/>
  <c r="E10" i="6"/>
  <c r="H9" i="6"/>
  <c r="E9" i="6"/>
  <c r="E9" i="12" s="1"/>
  <c r="H8" i="6"/>
  <c r="E8" i="6"/>
  <c r="E13" i="6" s="1"/>
  <c r="G7" i="6"/>
  <c r="F7" i="6"/>
  <c r="D7" i="6"/>
  <c r="C7" i="6"/>
  <c r="H6" i="6"/>
  <c r="E6" i="6"/>
  <c r="E6" i="12" s="1"/>
  <c r="H5" i="6"/>
  <c r="E5" i="6"/>
  <c r="J4" i="6"/>
  <c r="I4" i="6"/>
  <c r="H4" i="6"/>
  <c r="E4" i="6"/>
  <c r="H13" i="6" l="1"/>
  <c r="D49" i="6"/>
  <c r="G49" i="6"/>
  <c r="E47" i="6"/>
  <c r="H47" i="6"/>
  <c r="H7" i="6"/>
  <c r="E38" i="6"/>
  <c r="E18" i="6"/>
  <c r="E7" i="6"/>
  <c r="H38" i="6"/>
  <c r="H31" i="6"/>
  <c r="C49" i="6"/>
  <c r="E31" i="6"/>
  <c r="F49" i="6"/>
  <c r="E49" i="6" l="1"/>
  <c r="H49" i="6"/>
  <c r="H48" i="4"/>
  <c r="E48" i="4"/>
  <c r="G47" i="4"/>
  <c r="F47" i="4"/>
  <c r="D47" i="4"/>
  <c r="C47" i="4"/>
  <c r="H46" i="4"/>
  <c r="E46" i="4"/>
  <c r="H45" i="4"/>
  <c r="E45" i="4"/>
  <c r="H44" i="4"/>
  <c r="E44" i="4"/>
  <c r="E43" i="4"/>
  <c r="H42" i="4"/>
  <c r="E42" i="4"/>
  <c r="H41" i="4"/>
  <c r="E41" i="4"/>
  <c r="H40" i="4"/>
  <c r="E40" i="4"/>
  <c r="H39" i="4"/>
  <c r="E39" i="4"/>
  <c r="G38" i="4"/>
  <c r="F38" i="4"/>
  <c r="D38" i="4"/>
  <c r="C38" i="4"/>
  <c r="H37" i="4"/>
  <c r="E37" i="4"/>
  <c r="H36" i="4"/>
  <c r="E36" i="4"/>
  <c r="H35" i="4"/>
  <c r="E35" i="4"/>
  <c r="H34" i="4"/>
  <c r="E34" i="4"/>
  <c r="H33" i="4"/>
  <c r="E33" i="4"/>
  <c r="H32" i="4"/>
  <c r="E32" i="4"/>
  <c r="G31" i="4"/>
  <c r="F31" i="4"/>
  <c r="D31" i="4"/>
  <c r="C31" i="4"/>
  <c r="H30" i="4"/>
  <c r="E30" i="4"/>
  <c r="H29" i="4"/>
  <c r="E29" i="4"/>
  <c r="H28" i="4"/>
  <c r="E28" i="4"/>
  <c r="H27" i="4"/>
  <c r="E27" i="4"/>
  <c r="H26" i="4"/>
  <c r="E26" i="4"/>
  <c r="H25" i="4"/>
  <c r="H25" i="12" s="1"/>
  <c r="E25" i="4"/>
  <c r="H24" i="4"/>
  <c r="E24" i="4"/>
  <c r="H23" i="4"/>
  <c r="E23" i="4"/>
  <c r="H22" i="4"/>
  <c r="E22" i="4"/>
  <c r="H21" i="4"/>
  <c r="E21" i="4"/>
  <c r="H20" i="4"/>
  <c r="E20" i="4"/>
  <c r="E19" i="4"/>
  <c r="G18" i="4"/>
  <c r="F18" i="4"/>
  <c r="D18" i="4"/>
  <c r="C18" i="4"/>
  <c r="H17" i="4"/>
  <c r="H17" i="12" s="1"/>
  <c r="E17" i="4"/>
  <c r="E17" i="12" s="1"/>
  <c r="H16" i="4"/>
  <c r="H16" i="12" s="1"/>
  <c r="E16" i="4"/>
  <c r="H15" i="4"/>
  <c r="E15" i="4"/>
  <c r="H14" i="4"/>
  <c r="E14" i="4"/>
  <c r="E14" i="12" s="1"/>
  <c r="G13" i="4"/>
  <c r="F13" i="4"/>
  <c r="D13" i="4"/>
  <c r="C13" i="4"/>
  <c r="H12" i="4"/>
  <c r="E12" i="4"/>
  <c r="H11" i="4"/>
  <c r="E11" i="4"/>
  <c r="H10" i="4"/>
  <c r="E10" i="4"/>
  <c r="H9" i="4"/>
  <c r="E9" i="4"/>
  <c r="H8" i="4"/>
  <c r="E8" i="4"/>
  <c r="E13" i="4" s="1"/>
  <c r="G7" i="4"/>
  <c r="F7" i="4"/>
  <c r="D7" i="4"/>
  <c r="C7" i="4"/>
  <c r="H6" i="4"/>
  <c r="E6" i="4"/>
  <c r="H5" i="4"/>
  <c r="E5" i="4"/>
  <c r="J4" i="4"/>
  <c r="I4" i="4"/>
  <c r="H4" i="4"/>
  <c r="E4" i="4"/>
  <c r="E7" i="4" s="1"/>
  <c r="H13" i="4" l="1"/>
  <c r="D49" i="4"/>
  <c r="E47" i="4"/>
  <c r="H18" i="4"/>
  <c r="H14" i="12"/>
  <c r="E38" i="4"/>
  <c r="C49" i="4"/>
  <c r="E31" i="4"/>
  <c r="E18" i="4"/>
  <c r="H47" i="4"/>
  <c r="H38" i="4"/>
  <c r="H31" i="4"/>
  <c r="F49" i="4"/>
  <c r="G49" i="4"/>
  <c r="H7" i="4"/>
  <c r="J4" i="7"/>
  <c r="I4" i="7"/>
  <c r="H8" i="7"/>
  <c r="H8" i="12" s="1"/>
  <c r="H10" i="7"/>
  <c r="H10" i="12" s="1"/>
  <c r="H43" i="12"/>
  <c r="H42" i="7"/>
  <c r="H42" i="12" s="1"/>
  <c r="E46" i="7"/>
  <c r="E46" i="12" s="1"/>
  <c r="E49" i="4" l="1"/>
  <c r="H49" i="4"/>
  <c r="H46" i="7"/>
  <c r="H46" i="12" s="1"/>
  <c r="G18" i="7"/>
  <c r="F18" i="7"/>
  <c r="H17" i="7"/>
  <c r="H16" i="7"/>
  <c r="H15" i="7"/>
  <c r="H14" i="7"/>
  <c r="G13" i="7"/>
  <c r="F13" i="7"/>
  <c r="H12" i="7"/>
  <c r="H11" i="7"/>
  <c r="H9" i="7"/>
  <c r="H9" i="12" s="1"/>
  <c r="G7" i="7"/>
  <c r="F7" i="7"/>
  <c r="H6" i="7"/>
  <c r="H6" i="12" s="1"/>
  <c r="H5" i="7"/>
  <c r="H5" i="12" s="1"/>
  <c r="H4" i="7"/>
  <c r="H4" i="12" s="1"/>
  <c r="F31" i="7"/>
  <c r="G38" i="7"/>
  <c r="F38" i="7"/>
  <c r="D38" i="7"/>
  <c r="C38" i="7"/>
  <c r="H37" i="7"/>
  <c r="E37" i="7"/>
  <c r="H36" i="7"/>
  <c r="E36" i="7"/>
  <c r="H35" i="7"/>
  <c r="H35" i="12" s="1"/>
  <c r="E35" i="7"/>
  <c r="H34" i="7"/>
  <c r="H34" i="12" s="1"/>
  <c r="E34" i="7"/>
  <c r="E34" i="12" s="1"/>
  <c r="H33" i="7"/>
  <c r="H33" i="12" s="1"/>
  <c r="E33" i="7"/>
  <c r="E33" i="12" s="1"/>
  <c r="H32" i="7"/>
  <c r="H32" i="12" s="1"/>
  <c r="E32" i="7"/>
  <c r="E32" i="12" s="1"/>
  <c r="H48" i="7"/>
  <c r="E48" i="7"/>
  <c r="G47" i="7"/>
  <c r="F47" i="7"/>
  <c r="D47" i="7"/>
  <c r="C47" i="7"/>
  <c r="H45" i="7"/>
  <c r="H45" i="12" s="1"/>
  <c r="E45" i="7"/>
  <c r="E45" i="12" s="1"/>
  <c r="H44" i="7"/>
  <c r="E44" i="7"/>
  <c r="E43" i="7"/>
  <c r="E43" i="12" s="1"/>
  <c r="E42" i="7"/>
  <c r="E42" i="12" s="1"/>
  <c r="H41" i="7"/>
  <c r="H41" i="12" s="1"/>
  <c r="E41" i="7"/>
  <c r="E41" i="12" s="1"/>
  <c r="H40" i="7"/>
  <c r="H40" i="12" s="1"/>
  <c r="E40" i="7"/>
  <c r="E40" i="12" s="1"/>
  <c r="H39" i="7"/>
  <c r="H39" i="12" s="1"/>
  <c r="E39" i="7"/>
  <c r="E47" i="7" l="1"/>
  <c r="E39" i="12"/>
  <c r="H47" i="7"/>
  <c r="E38" i="7"/>
  <c r="H38" i="7"/>
  <c r="H7" i="7"/>
  <c r="H18" i="7"/>
  <c r="F49" i="7" l="1"/>
  <c r="G31" i="7"/>
  <c r="G49" i="7" s="1"/>
  <c r="H30" i="7"/>
  <c r="H29" i="7"/>
  <c r="H28" i="7"/>
  <c r="H28" i="12" s="1"/>
  <c r="H27" i="7"/>
  <c r="H26" i="7"/>
  <c r="H25" i="7"/>
  <c r="H24" i="7"/>
  <c r="H24" i="12" s="1"/>
  <c r="H23" i="7"/>
  <c r="H22" i="7"/>
  <c r="H22" i="12" s="1"/>
  <c r="H21" i="7"/>
  <c r="H21" i="12" s="1"/>
  <c r="H20" i="7"/>
  <c r="H20" i="12" s="1"/>
  <c r="H19" i="7"/>
  <c r="H19" i="12" s="1"/>
  <c r="E5" i="7"/>
  <c r="E5" i="12" s="1"/>
  <c r="E4" i="7"/>
  <c r="E4" i="12" s="1"/>
  <c r="H31" i="7" l="1"/>
  <c r="G20" i="12" l="1"/>
  <c r="G22" i="12"/>
  <c r="G23" i="12"/>
  <c r="G24" i="12"/>
  <c r="G25" i="12"/>
  <c r="G26" i="12"/>
  <c r="G27" i="12"/>
  <c r="G28" i="12"/>
  <c r="G29" i="12"/>
  <c r="G30" i="12"/>
  <c r="G7" i="12"/>
  <c r="F13" i="12" l="1"/>
  <c r="G18" i="12"/>
  <c r="G21" i="12"/>
  <c r="F18" i="12"/>
  <c r="G13" i="12"/>
  <c r="F31" i="12"/>
  <c r="F38" i="12"/>
  <c r="G38" i="12"/>
  <c r="G31" i="12" l="1"/>
  <c r="G47" i="12"/>
  <c r="F47" i="12"/>
  <c r="H47" i="12"/>
  <c r="H18" i="12"/>
  <c r="H31" i="12"/>
  <c r="H38" i="12"/>
  <c r="G49" i="12" l="1"/>
  <c r="H7" i="12"/>
  <c r="F7" i="12"/>
  <c r="F49" i="12" l="1"/>
  <c r="D47" i="12"/>
  <c r="J47" i="12" s="1"/>
  <c r="C47" i="12"/>
  <c r="I47" i="12" s="1"/>
  <c r="E47" i="12"/>
  <c r="D38" i="12" l="1"/>
  <c r="E38" i="12"/>
  <c r="C38" i="12"/>
  <c r="I38" i="12" s="1"/>
  <c r="H13" i="7"/>
  <c r="H49" i="7" s="1"/>
  <c r="H13" i="12"/>
  <c r="H49" i="12" s="1"/>
  <c r="C6" i="12"/>
  <c r="I6" i="12" s="1"/>
  <c r="C7" i="7"/>
  <c r="C7" i="12" l="1"/>
  <c r="I7" i="12" s="1"/>
  <c r="D7" i="7"/>
  <c r="D6" i="12"/>
  <c r="D7" i="12" s="1"/>
  <c r="J7" i="12" s="1"/>
  <c r="E7" i="7" l="1"/>
  <c r="E7" i="12"/>
  <c r="E8" i="7"/>
  <c r="E8" i="12" s="1"/>
  <c r="E10" i="7"/>
  <c r="E10" i="12" s="1"/>
  <c r="C13" i="7"/>
  <c r="E11" i="7"/>
  <c r="D13" i="7"/>
  <c r="E12" i="7"/>
  <c r="E13" i="7" l="1"/>
  <c r="E13" i="12"/>
  <c r="D13" i="12"/>
  <c r="J13" i="12" s="1"/>
  <c r="C13" i="12"/>
  <c r="I13" i="12" s="1"/>
  <c r="E14" i="7"/>
  <c r="E15" i="7" l="1"/>
  <c r="D18" i="7" l="1"/>
  <c r="E16" i="7"/>
  <c r="E16" i="12" s="1"/>
  <c r="D18" i="12" l="1"/>
  <c r="J18" i="12" s="1"/>
  <c r="C18" i="12"/>
  <c r="I18" i="12" s="1"/>
  <c r="C18" i="7"/>
  <c r="E18" i="7"/>
  <c r="E17" i="7"/>
  <c r="E18" i="12"/>
  <c r="E19" i="7" l="1"/>
  <c r="E19" i="12" s="1"/>
  <c r="D23" i="12" l="1"/>
  <c r="D26" i="12"/>
  <c r="D28" i="12"/>
  <c r="D29" i="12"/>
  <c r="D30" i="12"/>
  <c r="D21" i="12"/>
  <c r="D22" i="12"/>
  <c r="D25" i="12"/>
  <c r="D24" i="12"/>
  <c r="D27" i="12"/>
  <c r="E23" i="7"/>
  <c r="E28" i="7"/>
  <c r="E28" i="12" s="1"/>
  <c r="E25" i="7"/>
  <c r="E20" i="7"/>
  <c r="E20" i="12" s="1"/>
  <c r="E30" i="7"/>
  <c r="D31" i="7"/>
  <c r="D49" i="7"/>
  <c r="E21" i="7"/>
  <c r="E21" i="12" s="1"/>
  <c r="E22" i="7"/>
  <c r="E22" i="12" s="1"/>
  <c r="D20" i="12"/>
  <c r="E24" i="7"/>
  <c r="C29" i="12"/>
  <c r="I29" i="12" s="1"/>
  <c r="E29" i="7"/>
  <c r="E29" i="12" s="1"/>
  <c r="C27" i="12"/>
  <c r="I27" i="12" s="1"/>
  <c r="E27" i="7"/>
  <c r="E27" i="12"/>
  <c r="E26" i="12"/>
  <c r="E26" i="7"/>
  <c r="C26" i="12"/>
  <c r="I26" i="12" s="1"/>
  <c r="C31" i="7"/>
  <c r="C49" i="7" s="1"/>
  <c r="C31" i="12" l="1"/>
  <c r="D31" i="12"/>
  <c r="D49" i="12" s="1"/>
  <c r="J49" i="12" s="1"/>
  <c r="E31" i="12"/>
  <c r="E49" i="12" s="1"/>
  <c r="E31" i="7"/>
  <c r="E49" i="7" s="1"/>
  <c r="C49" i="12" l="1"/>
  <c r="I49" i="12" s="1"/>
  <c r="I31" i="12"/>
</calcChain>
</file>

<file path=xl/sharedStrings.xml><?xml version="1.0" encoding="utf-8"?>
<sst xmlns="http://schemas.openxmlformats.org/spreadsheetml/2006/main" count="589" uniqueCount="75">
  <si>
    <t>محصول</t>
  </si>
  <si>
    <t>آبى‏</t>
  </si>
  <si>
    <t>ديم‏</t>
  </si>
  <si>
    <t>جمع‏</t>
  </si>
  <si>
    <t>گندم‏</t>
  </si>
  <si>
    <t>جو</t>
  </si>
  <si>
    <t>شلتوك‏</t>
  </si>
  <si>
    <t>غلات‏</t>
  </si>
  <si>
    <t>نخود</t>
  </si>
  <si>
    <t>لوبيا‏</t>
  </si>
  <si>
    <t>عدس‏</t>
  </si>
  <si>
    <t>سا‏يرحبوبا‏ت‏</t>
  </si>
  <si>
    <t>حبوبا‏ت‏</t>
  </si>
  <si>
    <t>چغندرقند</t>
  </si>
  <si>
    <t>کنجد</t>
  </si>
  <si>
    <t>كلزا‏</t>
  </si>
  <si>
    <t>محصولات‏ صنعتى‏</t>
  </si>
  <si>
    <t>سيب‏ زمينى‏</t>
  </si>
  <si>
    <t>پيا‏ز</t>
  </si>
  <si>
    <t>گوجه‏فرنگى‏</t>
  </si>
  <si>
    <t>سبزيجا‏ت‏</t>
  </si>
  <si>
    <t>خربزه‏</t>
  </si>
  <si>
    <t>هندوا‏نه‏</t>
  </si>
  <si>
    <t>خيا‏ر</t>
  </si>
  <si>
    <t>سا‏يرمحصولات‏جا‏ليزى‏</t>
  </si>
  <si>
    <t>محصولات‏جا‏ليزى‏</t>
  </si>
  <si>
    <t>يونجه‏</t>
  </si>
  <si>
    <t>ذرت علوفه ای</t>
  </si>
  <si>
    <t>سا‏يرنبا‏تا‏ت‏علوفه‏ا‏ى‏</t>
  </si>
  <si>
    <t>نبا‏تا‏ت‏علوفه‏ا‏ى‏</t>
  </si>
  <si>
    <t>كل‏ محصولات‏</t>
  </si>
  <si>
    <t>غلات</t>
  </si>
  <si>
    <t>حبوبات</t>
  </si>
  <si>
    <t>محصولات صنعتی</t>
  </si>
  <si>
    <t>سبزیجات</t>
  </si>
  <si>
    <t>محصولات جالیزی</t>
  </si>
  <si>
    <t>نباتات علوفه ای</t>
  </si>
  <si>
    <t>گلرنگ</t>
  </si>
  <si>
    <t>سیر</t>
  </si>
  <si>
    <t>هویج</t>
  </si>
  <si>
    <t>کرفس</t>
  </si>
  <si>
    <t>نخودفرنگی</t>
  </si>
  <si>
    <t>لوبیاسبز</t>
  </si>
  <si>
    <t>باقلاسبز</t>
  </si>
  <si>
    <t>طالبی</t>
  </si>
  <si>
    <t>کدو</t>
  </si>
  <si>
    <t>سورگوم</t>
  </si>
  <si>
    <t>خلر</t>
  </si>
  <si>
    <t>ماشک</t>
  </si>
  <si>
    <t>ارزن دانه ای</t>
  </si>
  <si>
    <t>اسپرس</t>
  </si>
  <si>
    <t>سطح‏(هکتار)</t>
  </si>
  <si>
    <t>توليد(تن)</t>
  </si>
  <si>
    <t>عملكرد(کیلوگرم)</t>
  </si>
  <si>
    <t xml:space="preserve">باقلا </t>
  </si>
  <si>
    <t xml:space="preserve">فلفل </t>
  </si>
  <si>
    <t>بادمجان</t>
  </si>
  <si>
    <t>سا‏يرسبزيجا‏ت‏</t>
  </si>
  <si>
    <t>سا‏يرمحصولات‏</t>
  </si>
  <si>
    <t xml:space="preserve"> </t>
  </si>
  <si>
    <t>شلتوک</t>
  </si>
  <si>
    <t>باقلا سبز</t>
  </si>
  <si>
    <t>آمار نهایی  سطح‏، توليدوعملكرد درهكتا‏ر محصولات زراعی استان زنجان در سال زراعی1400-1399               وا‏حد: هکتار / تن / کیلوگرم در هکتار</t>
  </si>
  <si>
    <t>آمار نهایی سطح‏، توليدوعملكرد درهكتا‏ر محصولات زراعی شهرستان زنجان در سال زراعی1400-1399              وا‏حد: هکتار / تن / کیلوگرم در هکتار</t>
  </si>
  <si>
    <t>آمار نهایی سطح‏، توليدوعملكرد درهكتا‏ر محصولات زراعی شهرستان ماهنشان در سال زراعی 1400-1399      وا‏حد: هکتار / تن / کیلوگرم در هکتار</t>
  </si>
  <si>
    <t>آمار نهایی سطح‏، توليدوعملكرد درهكتا‏ر محصولات زراعی شهرستان خرمدره در سال زراعی 1400-1399                 وا‏حد: هکتار / تن / کیلوگرم در هکتار</t>
  </si>
  <si>
    <t>آمار نهایی سطح‏، توليدوعملكرد درهكتا‏ر محصولات زراعی شهرستان ابهر در سال زراعی 1400-1399            وا‏حد: هکتار / تن / کیلوگرم در هکتار</t>
  </si>
  <si>
    <t>آمار نهایی سطح‏، توليدوعملكرد درهكتا‏ر محصولات زراعی شهرستان ایجرود در سال زراعی 1400-1399           وا‏حد: هکتار / تن / کیلوگرم در هکتار</t>
  </si>
  <si>
    <t>قصیل جو</t>
  </si>
  <si>
    <t>فلفل (دلمه)- پراکنده</t>
  </si>
  <si>
    <t>سا‏يرنبا‏تا‏ت‏علوفه‏ا‏ى‏(قصیل جو+تریکاله+کشت مخلوط)</t>
  </si>
  <si>
    <t>آمار نهایی سطح‏، توليدوعملكرد درهكتا‏ر محصولات زراعی شهرستان سلطانیه در سال زراعی 1400-1399           وا‏حد: هکتار / تن / کیلوگرم در هکتار</t>
  </si>
  <si>
    <t>سطح اجرایی در محصول کلزا 906 هکتار قید شده است که به دلایل مختلف از جمله خسارت سرمازدگی،تگرگ و...سطح برداشت شده حدود 304 هکتار می باشد که میزان تولید در جدول مرتبط با سطح برداشت شده محصول می باشد.</t>
  </si>
  <si>
    <t>آمار نهایی سطح‏، توليدوعملكرد درهكتا‏ر محصولات زراعی شهرستان خدابنده در سال زراعی1400-1399         وا‏حد: هکتار / تن / کیلوگرم در هکتار</t>
  </si>
  <si>
    <t>آمار نهایی سطح‏، توليدوعملكرد درهكتا‏ر محصولات زراعی شهرستان طارم در سال زراعی 1400-1399                  وا‏حد: هکتار / تن / کیلوگرم در هکتار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</si>
</sst>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x14ac:knownFonts="1">
    <font>
      <sz val="11"/>
      <color theme="1"/>
      <name val="Calibri"/>
      <family val="2"/>
      <scheme val="minor"/>
    </font>
    <font>
      <sz val="10"/>
      <name val="MS Sans Serif"/>
      <family val="2"/>
      <charset val="178"/>
    </font>
    <font>
      <b/>
      <sz val="14"/>
      <color theme="1"/>
      <name val="Calibri"/>
      <family val="2"/>
      <scheme val="minor"/>
    </font>
    <font>
      <sz val="14"/>
      <color theme="1"/>
      <name val="Calibri"/>
      <family val="2"/>
      <scheme val="minor"/>
    </font>
    <font>
      <b/>
      <sz val="14"/>
      <color theme="1"/>
      <name val="B Titr"/>
      <charset val="178"/>
    </font>
    <font>
      <sz val="14"/>
      <color theme="1"/>
      <name val="B Titr"/>
      <charset val="178"/>
    </font>
    <font>
      <b/>
      <sz val="16"/>
      <color theme="1"/>
      <name val="B Titr"/>
      <charset val="178"/>
    </font>
    <font>
      <sz val="16"/>
      <color theme="1"/>
      <name val="B Titr"/>
      <charset val="178"/>
    </font>
    <font>
      <sz val="16"/>
      <color theme="1"/>
      <name val="Calibri"/>
      <family val="2"/>
      <scheme val="minor"/>
    </font>
    <font>
      <b/>
      <sz val="12"/>
      <color theme="1"/>
      <name val="B Titr"/>
      <charset val="178"/>
    </font>
    <font>
      <b/>
      <sz val="12"/>
      <color theme="1"/>
      <name val="Calibri"/>
      <family val="2"/>
      <scheme val="minor"/>
    </font>
    <font>
      <sz val="12"/>
      <name val="B Nazanin"/>
      <charset val="178"/>
    </font>
    <font>
      <sz val="12"/>
      <color theme="1"/>
      <name val="B Nazanin"/>
      <charset val="178"/>
    </font>
    <font>
      <b/>
      <sz val="11"/>
      <color theme="1"/>
      <name val="Calibri"/>
      <family val="2"/>
      <scheme val="minor"/>
    </font>
    <font>
      <b/>
      <sz val="12"/>
      <color theme="1"/>
      <name val="B Nazanin"/>
      <charset val="178"/>
    </font>
    <font>
      <b/>
      <sz val="12"/>
      <name val="B Nazanin"/>
      <charset val="178"/>
    </font>
    <font>
      <b/>
      <sz val="16"/>
      <color theme="1"/>
      <name val="Calibri"/>
      <family val="2"/>
      <scheme val="minor"/>
    </font>
    <font>
      <b/>
      <sz val="12"/>
      <name val="MS Sans Serif"/>
      <family val="2"/>
      <charset val="178"/>
    </font>
  </fonts>
  <fills count="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95">
    <xf numFmtId="0" fontId="0" fillId="0" borderId="0" xfId="0"/>
    <xf numFmtId="0" fontId="0" fillId="0" borderId="0" xfId="0" applyProtection="1">
      <protection locked="0"/>
    </xf>
    <xf numFmtId="0" fontId="0" fillId="0" borderId="0" xfId="0" applyBorder="1" applyProtection="1">
      <protection locked="0"/>
    </xf>
    <xf numFmtId="0" fontId="0" fillId="0" borderId="6" xfId="0" applyBorder="1" applyAlignment="1" applyProtection="1">
      <alignment horizontal="center" wrapText="1"/>
      <protection locked="0"/>
    </xf>
    <xf numFmtId="0" fontId="0" fillId="0" borderId="0" xfId="0" applyProtection="1"/>
    <xf numFmtId="0" fontId="3" fillId="0" borderId="0" xfId="0" applyFont="1" applyProtection="1">
      <protection locked="0"/>
    </xf>
    <xf numFmtId="0" fontId="4" fillId="0" borderId="0" xfId="0" applyFont="1" applyAlignment="1" applyProtection="1">
      <alignment horizontal="center" wrapText="1"/>
      <protection locked="0"/>
    </xf>
    <xf numFmtId="0" fontId="4" fillId="0" borderId="0" xfId="0" applyFont="1" applyAlignment="1" applyProtection="1">
      <protection locked="0"/>
    </xf>
    <xf numFmtId="0" fontId="5" fillId="0" borderId="0" xfId="0" applyFont="1" applyAlignment="1" applyProtection="1">
      <protection locked="0"/>
    </xf>
    <xf numFmtId="0" fontId="2" fillId="0" borderId="0" xfId="0" applyFont="1" applyAlignment="1" applyProtection="1">
      <protection locked="0"/>
    </xf>
    <xf numFmtId="0" fontId="6" fillId="0" borderId="0" xfId="0" applyFont="1" applyAlignment="1" applyProtection="1">
      <protection locked="0"/>
    </xf>
    <xf numFmtId="0" fontId="8" fillId="0" borderId="0" xfId="0" applyFont="1"/>
    <xf numFmtId="0" fontId="0" fillId="0" borderId="6" xfId="0" applyBorder="1" applyAlignment="1" applyProtection="1">
      <alignment horizontal="center" wrapText="1"/>
      <protection locked="0"/>
    </xf>
    <xf numFmtId="0" fontId="0" fillId="0" borderId="6" xfId="0" applyBorder="1" applyAlignment="1" applyProtection="1">
      <alignment horizontal="center" wrapText="1"/>
      <protection locked="0"/>
    </xf>
    <xf numFmtId="165" fontId="0" fillId="0" borderId="0" xfId="0" applyNumberFormat="1" applyProtection="1">
      <protection locked="0"/>
    </xf>
    <xf numFmtId="0" fontId="0" fillId="0" borderId="0" xfId="0" applyBorder="1" applyAlignment="1" applyProtection="1">
      <alignment horizontal="center" wrapText="1"/>
      <protection locked="0"/>
    </xf>
    <xf numFmtId="0" fontId="11" fillId="0" borderId="4" xfId="1" applyFont="1" applyBorder="1" applyAlignment="1" applyProtection="1">
      <alignment vertical="center" textRotation="90"/>
      <protection locked="0"/>
    </xf>
    <xf numFmtId="164" fontId="14" fillId="2" borderId="1" xfId="1" applyNumberFormat="1" applyFont="1" applyFill="1" applyBorder="1" applyAlignment="1" applyProtection="1">
      <alignment horizontal="center" vertical="center"/>
      <protection locked="0"/>
    </xf>
    <xf numFmtId="0" fontId="15" fillId="0" borderId="1" xfId="1" applyFont="1" applyBorder="1" applyAlignment="1" applyProtection="1">
      <alignment horizontal="right" vertical="center"/>
      <protection locked="0"/>
    </xf>
    <xf numFmtId="1" fontId="15" fillId="0" borderId="1" xfId="1" applyNumberFormat="1" applyFont="1" applyBorder="1" applyAlignment="1" applyProtection="1">
      <alignment horizontal="center" vertical="center"/>
      <protection locked="0"/>
    </xf>
    <xf numFmtId="165" fontId="15" fillId="0" borderId="1" xfId="1" applyNumberFormat="1" applyFont="1" applyBorder="1" applyAlignment="1" applyProtection="1">
      <alignment horizontal="center" vertical="center"/>
      <protection locked="0"/>
    </xf>
    <xf numFmtId="165" fontId="15" fillId="0" borderId="1" xfId="1" applyNumberFormat="1" applyFont="1" applyBorder="1" applyAlignment="1" applyProtection="1">
      <alignment horizontal="center" vertical="center"/>
    </xf>
    <xf numFmtId="165" fontId="15" fillId="5" borderId="1" xfId="1" applyNumberFormat="1" applyFont="1" applyFill="1" applyBorder="1" applyAlignment="1" applyProtection="1">
      <alignment horizontal="center" vertical="center"/>
    </xf>
    <xf numFmtId="0" fontId="15" fillId="3" borderId="1" xfId="1" applyFont="1" applyFill="1" applyBorder="1" applyAlignment="1" applyProtection="1">
      <alignment horizontal="right" vertical="center"/>
      <protection locked="0"/>
    </xf>
    <xf numFmtId="1" fontId="15" fillId="3" borderId="1" xfId="1" applyNumberFormat="1" applyFont="1" applyFill="1" applyBorder="1" applyAlignment="1" applyProtection="1">
      <alignment horizontal="center" vertical="center"/>
    </xf>
    <xf numFmtId="165" fontId="15" fillId="3" borderId="1" xfId="1" applyNumberFormat="1" applyFont="1" applyFill="1" applyBorder="1" applyAlignment="1" applyProtection="1">
      <alignment horizontal="center" vertical="center"/>
    </xf>
    <xf numFmtId="1" fontId="15" fillId="5" borderId="1" xfId="1" applyNumberFormat="1" applyFont="1" applyFill="1" applyBorder="1" applyAlignment="1" applyProtection="1">
      <alignment horizontal="center" vertical="center"/>
      <protection locked="0"/>
    </xf>
    <xf numFmtId="165" fontId="15" fillId="5" borderId="1" xfId="1" applyNumberFormat="1" applyFont="1" applyFill="1" applyBorder="1" applyAlignment="1" applyProtection="1">
      <alignment horizontal="center" vertical="center"/>
      <protection locked="0"/>
    </xf>
    <xf numFmtId="165" fontId="15" fillId="3" borderId="1" xfId="1" applyNumberFormat="1" applyFont="1" applyFill="1" applyBorder="1" applyAlignment="1" applyProtection="1">
      <alignment horizontal="center" vertical="center"/>
      <protection locked="0"/>
    </xf>
    <xf numFmtId="1" fontId="15" fillId="4" borderId="1" xfId="1" applyNumberFormat="1" applyFont="1" applyFill="1" applyBorder="1" applyAlignment="1" applyProtection="1">
      <alignment horizontal="center" vertical="center"/>
    </xf>
    <xf numFmtId="165" fontId="15" fillId="4" borderId="1" xfId="1" applyNumberFormat="1" applyFont="1" applyFill="1" applyBorder="1" applyAlignment="1" applyProtection="1">
      <alignment horizontal="center" vertical="center"/>
    </xf>
    <xf numFmtId="164" fontId="15" fillId="5" borderId="1" xfId="1" applyNumberFormat="1" applyFont="1" applyFill="1" applyBorder="1" applyAlignment="1">
      <alignment horizontal="center" vertical="center"/>
    </xf>
    <xf numFmtId="0" fontId="15" fillId="0" borderId="4" xfId="1" applyFont="1" applyBorder="1" applyAlignment="1" applyProtection="1">
      <alignment vertical="center" textRotation="90"/>
      <protection locked="0"/>
    </xf>
    <xf numFmtId="0" fontId="13" fillId="0" borderId="0" xfId="0" applyFont="1" applyProtection="1">
      <protection locked="0"/>
    </xf>
    <xf numFmtId="0" fontId="13" fillId="0" borderId="0" xfId="0" applyFont="1" applyBorder="1" applyProtection="1">
      <protection locked="0"/>
    </xf>
    <xf numFmtId="0" fontId="13" fillId="0" borderId="6" xfId="0" applyFont="1" applyBorder="1" applyAlignment="1" applyProtection="1">
      <alignment horizontal="center" wrapText="1"/>
      <protection locked="0"/>
    </xf>
    <xf numFmtId="0" fontId="13" fillId="0" borderId="0" xfId="0" applyFont="1" applyProtection="1"/>
    <xf numFmtId="0" fontId="2" fillId="0" borderId="0" xfId="0" applyFont="1" applyProtection="1">
      <protection locked="0"/>
    </xf>
    <xf numFmtId="0" fontId="16" fillId="0" borderId="0" xfId="0" applyFont="1"/>
    <xf numFmtId="165" fontId="15" fillId="0" borderId="1" xfId="1" applyNumberFormat="1" applyFont="1" applyFill="1" applyBorder="1" applyAlignment="1" applyProtection="1">
      <alignment horizontal="center" vertical="center"/>
      <protection locked="0"/>
    </xf>
    <xf numFmtId="0" fontId="13" fillId="0" borderId="0" xfId="0" applyFont="1"/>
    <xf numFmtId="165" fontId="14" fillId="0" borderId="1" xfId="1" applyNumberFormat="1" applyFont="1" applyBorder="1" applyAlignment="1" applyProtection="1">
      <alignment horizontal="center" vertical="center"/>
      <protection locked="0"/>
    </xf>
    <xf numFmtId="0" fontId="12" fillId="0" borderId="0" xfId="0" applyFont="1" applyProtection="1">
      <protection locked="0"/>
    </xf>
    <xf numFmtId="164" fontId="15" fillId="0" borderId="1" xfId="1" applyNumberFormat="1" applyFont="1" applyBorder="1" applyAlignment="1">
      <alignment horizontal="center" vertical="center"/>
    </xf>
    <xf numFmtId="1" fontId="15" fillId="3" borderId="1" xfId="1" applyNumberFormat="1" applyFont="1" applyFill="1" applyBorder="1" applyAlignment="1" applyProtection="1">
      <alignment horizontal="center" vertical="center"/>
      <protection locked="0"/>
    </xf>
    <xf numFmtId="1" fontId="14" fillId="5" borderId="1" xfId="1" applyNumberFormat="1" applyFont="1" applyFill="1" applyBorder="1" applyAlignment="1" applyProtection="1">
      <alignment horizontal="center" vertical="center"/>
      <protection locked="0"/>
    </xf>
    <xf numFmtId="1" fontId="15" fillId="4" borderId="1" xfId="1" applyNumberFormat="1" applyFont="1" applyFill="1" applyBorder="1" applyAlignment="1" applyProtection="1">
      <alignment horizontal="center" vertical="center"/>
      <protection locked="0"/>
    </xf>
    <xf numFmtId="0" fontId="10" fillId="0" borderId="0" xfId="0" applyFont="1" applyProtection="1">
      <protection locked="0"/>
    </xf>
    <xf numFmtId="0" fontId="10" fillId="0" borderId="0" xfId="0" applyFont="1" applyBorder="1" applyProtection="1">
      <protection locked="0"/>
    </xf>
    <xf numFmtId="0" fontId="10" fillId="0" borderId="6" xfId="0" applyFont="1" applyBorder="1" applyAlignment="1" applyProtection="1">
      <alignment horizontal="center" wrapText="1"/>
      <protection locked="0"/>
    </xf>
    <xf numFmtId="0" fontId="10" fillId="0" borderId="0" xfId="0" applyFont="1" applyProtection="1"/>
    <xf numFmtId="0" fontId="10" fillId="0" borderId="0" xfId="0" applyFont="1" applyAlignment="1" applyProtection="1">
      <alignment horizontal="center" vertical="center"/>
      <protection locked="0"/>
    </xf>
    <xf numFmtId="0" fontId="9" fillId="0" borderId="0" xfId="0" applyFont="1" applyAlignment="1" applyProtection="1">
      <protection locked="0"/>
    </xf>
    <xf numFmtId="0" fontId="10" fillId="0" borderId="0" xfId="0" applyFont="1" applyAlignment="1" applyProtection="1">
      <protection locked="0"/>
    </xf>
    <xf numFmtId="0" fontId="17" fillId="0" borderId="0" xfId="1" applyFont="1"/>
    <xf numFmtId="0" fontId="10" fillId="0" borderId="0" xfId="0" applyFont="1"/>
    <xf numFmtId="0" fontId="9" fillId="0" borderId="0" xfId="0" applyFont="1" applyAlignment="1" applyProtection="1">
      <alignment horizontal="center" wrapText="1"/>
      <protection locked="0"/>
    </xf>
    <xf numFmtId="0" fontId="14" fillId="0" borderId="0" xfId="0" applyFont="1" applyProtection="1">
      <protection locked="0"/>
    </xf>
    <xf numFmtId="0" fontId="15" fillId="5" borderId="0" xfId="1" applyFont="1" applyFill="1" applyBorder="1" applyAlignment="1" applyProtection="1">
      <alignment horizontal="center" vertical="center"/>
      <protection locked="0"/>
    </xf>
    <xf numFmtId="1" fontId="15" fillId="5" borderId="0" xfId="1" applyNumberFormat="1" applyFont="1" applyFill="1" applyBorder="1" applyAlignment="1" applyProtection="1">
      <alignment horizontal="center" vertical="center"/>
    </xf>
    <xf numFmtId="1" fontId="15" fillId="5" borderId="0" xfId="1" applyNumberFormat="1" applyFont="1" applyFill="1" applyBorder="1" applyAlignment="1" applyProtection="1">
      <alignment horizontal="center" vertical="center"/>
      <protection locked="0"/>
    </xf>
    <xf numFmtId="0" fontId="15" fillId="0" borderId="1" xfId="1" applyFont="1" applyBorder="1" applyAlignment="1" applyProtection="1">
      <alignment vertical="center" textRotation="90"/>
      <protection locked="0"/>
    </xf>
    <xf numFmtId="0" fontId="0" fillId="0" borderId="6" xfId="0" applyBorder="1" applyAlignment="1" applyProtection="1">
      <alignment horizontal="center" wrapText="1"/>
      <protection locked="0"/>
    </xf>
    <xf numFmtId="0" fontId="10" fillId="0" borderId="6" xfId="0" applyFont="1" applyBorder="1" applyAlignment="1" applyProtection="1">
      <alignment horizontal="center" wrapText="1"/>
      <protection locked="0"/>
    </xf>
    <xf numFmtId="0" fontId="10" fillId="0" borderId="0" xfId="0" applyFont="1" applyBorder="1" applyAlignment="1" applyProtection="1">
      <alignment horizontal="center" wrapText="1"/>
      <protection locked="0"/>
    </xf>
    <xf numFmtId="0" fontId="10" fillId="0" borderId="0" xfId="0" applyFont="1" applyAlignment="1" applyProtection="1">
      <alignment horizontal="center"/>
      <protection locked="0"/>
    </xf>
    <xf numFmtId="0" fontId="9" fillId="0" borderId="0" xfId="0" applyFont="1" applyAlignment="1" applyProtection="1">
      <alignment horizontal="center"/>
      <protection locked="0"/>
    </xf>
    <xf numFmtId="0" fontId="14" fillId="0" borderId="0" xfId="2" applyFont="1" applyBorder="1" applyAlignment="1" applyProtection="1">
      <alignment horizontal="center" vertical="center"/>
      <protection locked="0"/>
    </xf>
    <xf numFmtId="0" fontId="14" fillId="2" borderId="1" xfId="1" applyFont="1" applyFill="1" applyBorder="1" applyAlignment="1" applyProtection="1">
      <alignment horizontal="center" vertical="center"/>
      <protection locked="0"/>
    </xf>
    <xf numFmtId="164" fontId="14" fillId="2" borderId="1" xfId="1" applyNumberFormat="1" applyFont="1" applyFill="1" applyBorder="1" applyAlignment="1" applyProtection="1">
      <alignment horizontal="center" vertical="center"/>
      <protection locked="0"/>
    </xf>
    <xf numFmtId="0" fontId="9" fillId="0" borderId="0" xfId="0" applyFont="1" applyAlignment="1">
      <alignment horizontal="center"/>
    </xf>
    <xf numFmtId="0" fontId="15" fillId="0" borderId="2" xfId="1" applyFont="1" applyBorder="1" applyAlignment="1" applyProtection="1">
      <alignment horizontal="center" vertical="center" textRotation="90"/>
      <protection locked="0"/>
    </xf>
    <xf numFmtId="0" fontId="15" fillId="0" borderId="3" xfId="1" applyFont="1" applyBorder="1" applyAlignment="1" applyProtection="1">
      <alignment horizontal="center" vertical="center" textRotation="90"/>
      <protection locked="0"/>
    </xf>
    <xf numFmtId="0" fontId="15" fillId="0" borderId="4" xfId="1" applyFont="1" applyBorder="1" applyAlignment="1" applyProtection="1">
      <alignment horizontal="center" vertical="center" textRotation="90"/>
      <protection locked="0"/>
    </xf>
    <xf numFmtId="0" fontId="15" fillId="4" borderId="5" xfId="1" applyFont="1" applyFill="1" applyBorder="1" applyAlignment="1" applyProtection="1">
      <alignment horizontal="center" vertical="center"/>
      <protection locked="0"/>
    </xf>
    <xf numFmtId="0" fontId="15" fillId="4" borderId="7" xfId="1" applyFont="1" applyFill="1" applyBorder="1" applyAlignment="1" applyProtection="1">
      <alignment horizontal="center" vertical="center"/>
      <protection locked="0"/>
    </xf>
    <xf numFmtId="0" fontId="7" fillId="0" borderId="0" xfId="0" applyFont="1" applyAlignment="1">
      <alignment horizontal="center"/>
    </xf>
    <xf numFmtId="0" fontId="6" fillId="0" borderId="0" xfId="0" applyFont="1" applyAlignment="1" applyProtection="1">
      <alignment horizontal="center"/>
      <protection locked="0"/>
    </xf>
    <xf numFmtId="0" fontId="0" fillId="0" borderId="6" xfId="0"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0" xfId="0" applyAlignment="1" applyProtection="1">
      <alignment horizontal="center"/>
      <protection locked="0"/>
    </xf>
    <xf numFmtId="0" fontId="6" fillId="0" borderId="0" xfId="0" applyFont="1" applyAlignment="1">
      <alignment horizontal="center"/>
    </xf>
    <xf numFmtId="0" fontId="13" fillId="0" borderId="6" xfId="0" applyFont="1" applyBorder="1" applyAlignment="1" applyProtection="1">
      <alignment horizontal="center" wrapText="1"/>
      <protection locked="0"/>
    </xf>
    <xf numFmtId="0" fontId="13" fillId="0" borderId="0" xfId="0" applyFont="1" applyBorder="1" applyAlignment="1" applyProtection="1">
      <alignment horizontal="center" wrapText="1"/>
      <protection locked="0"/>
    </xf>
    <xf numFmtId="0" fontId="13" fillId="0" borderId="0" xfId="0" applyFont="1" applyAlignment="1" applyProtection="1">
      <alignment horizontal="center"/>
      <protection locked="0"/>
    </xf>
    <xf numFmtId="0" fontId="15" fillId="0" borderId="1" xfId="1" applyFont="1" applyBorder="1" applyAlignment="1" applyProtection="1">
      <alignment horizontal="center" vertical="center" textRotation="90"/>
      <protection locked="0"/>
    </xf>
    <xf numFmtId="0" fontId="11" fillId="0" borderId="2" xfId="1" applyFont="1" applyBorder="1" applyAlignment="1" applyProtection="1">
      <alignment horizontal="center" vertical="center" textRotation="90"/>
      <protection locked="0"/>
    </xf>
    <xf numFmtId="0" fontId="11" fillId="0" borderId="3" xfId="1" applyFont="1" applyBorder="1" applyAlignment="1" applyProtection="1">
      <alignment horizontal="center" vertical="center" textRotation="90"/>
      <protection locked="0"/>
    </xf>
    <xf numFmtId="0" fontId="11" fillId="0" borderId="4" xfId="1" applyFont="1" applyBorder="1" applyAlignment="1" applyProtection="1">
      <alignment horizontal="center" vertical="center" textRotation="90"/>
      <protection locked="0"/>
    </xf>
    <xf numFmtId="0" fontId="11" fillId="0" borderId="1" xfId="1" applyFont="1" applyBorder="1" applyAlignment="1" applyProtection="1">
      <alignment horizontal="center" vertical="center" textRotation="90"/>
      <protection locked="0"/>
    </xf>
    <xf numFmtId="0" fontId="0" fillId="0" borderId="0" xfId="0" applyBorder="1" applyAlignment="1" applyProtection="1">
      <alignment horizontal="center"/>
      <protection locked="0"/>
    </xf>
    <xf numFmtId="0" fontId="14" fillId="0" borderId="0" xfId="0" applyFont="1" applyAlignment="1" applyProtection="1">
      <alignment horizontal="right" wrapText="1"/>
      <protection locked="0"/>
    </xf>
    <xf numFmtId="0" fontId="15" fillId="4" borderId="1" xfId="1" applyFont="1" applyFill="1" applyBorder="1" applyAlignment="1" applyProtection="1">
      <alignment horizontal="center" vertical="center"/>
      <protection locked="0"/>
    </xf>
    <xf numFmtId="0" fontId="0" fillId="0" borderId="6" xfId="0" applyBorder="1" applyAlignment="1" applyProtection="1">
      <alignment wrapText="1"/>
      <protection locked="0"/>
    </xf>
    <xf numFmtId="0" fontId="0" fillId="0" borderId="0" xfId="0" applyBorder="1" applyAlignment="1" applyProtection="1">
      <alignment wrapText="1"/>
      <protection locked="0"/>
    </xf>
  </cellXfs>
  <cellStyles count="4">
    <cellStyle name="Normal" xfId="0" builtinId="0"/>
    <cellStyle name="Normal 2" xfId="1"/>
    <cellStyle name="Normal 2 2" xfId="3"/>
    <cellStyle name="Normal 3" xfId="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rightToLeft="1" topLeftCell="A10" zoomScale="98" zoomScaleNormal="98" workbookViewId="0">
      <selection activeCell="B45" sqref="A45:XFD45"/>
    </sheetView>
  </sheetViews>
  <sheetFormatPr defaultColWidth="9" defaultRowHeight="15.75" x14ac:dyDescent="0.25"/>
  <cols>
    <col min="1" max="1" width="6.7109375" style="47" customWidth="1"/>
    <col min="2" max="2" width="18.140625" style="47" customWidth="1"/>
    <col min="3" max="10" width="13.7109375" style="47" customWidth="1"/>
    <col min="11" max="11" width="14" style="47" customWidth="1"/>
    <col min="12" max="12" width="0.28515625" style="47" customWidth="1"/>
    <col min="13" max="16384" width="9" style="47"/>
  </cols>
  <sheetData>
    <row r="1" spans="1:15" ht="23.25" customHeight="1" x14ac:dyDescent="0.25">
      <c r="A1" s="67" t="s">
        <v>67</v>
      </c>
      <c r="B1" s="67"/>
      <c r="C1" s="67"/>
      <c r="D1" s="67"/>
      <c r="E1" s="67"/>
      <c r="F1" s="67"/>
      <c r="G1" s="67"/>
      <c r="H1" s="67"/>
      <c r="I1" s="67"/>
      <c r="J1" s="67"/>
    </row>
    <row r="2" spans="1:15" ht="23.25" customHeight="1" x14ac:dyDescent="0.25">
      <c r="A2" s="68" t="s">
        <v>0</v>
      </c>
      <c r="B2" s="68"/>
      <c r="C2" s="69" t="s">
        <v>51</v>
      </c>
      <c r="D2" s="69"/>
      <c r="E2" s="69"/>
      <c r="F2" s="69" t="s">
        <v>52</v>
      </c>
      <c r="G2" s="69"/>
      <c r="H2" s="69"/>
      <c r="I2" s="69" t="s">
        <v>53</v>
      </c>
      <c r="J2" s="69"/>
    </row>
    <row r="3" spans="1:15" ht="23.25" customHeight="1" x14ac:dyDescent="0.25">
      <c r="A3" s="68"/>
      <c r="B3" s="68"/>
      <c r="C3" s="17" t="s">
        <v>1</v>
      </c>
      <c r="D3" s="17" t="s">
        <v>2</v>
      </c>
      <c r="E3" s="17" t="s">
        <v>3</v>
      </c>
      <c r="F3" s="17" t="s">
        <v>1</v>
      </c>
      <c r="G3" s="17" t="s">
        <v>2</v>
      </c>
      <c r="H3" s="17" t="s">
        <v>3</v>
      </c>
      <c r="I3" s="17" t="s">
        <v>1</v>
      </c>
      <c r="J3" s="17" t="s">
        <v>2</v>
      </c>
      <c r="K3" s="48"/>
      <c r="L3" s="48"/>
    </row>
    <row r="4" spans="1:15" ht="23.25" customHeight="1" x14ac:dyDescent="0.25">
      <c r="A4" s="71" t="s">
        <v>31</v>
      </c>
      <c r="B4" s="18" t="s">
        <v>4</v>
      </c>
      <c r="C4" s="20">
        <v>180</v>
      </c>
      <c r="D4" s="20">
        <v>36000</v>
      </c>
      <c r="E4" s="21">
        <f>D4+C4</f>
        <v>36180</v>
      </c>
      <c r="F4" s="20">
        <v>720</v>
      </c>
      <c r="G4" s="20">
        <v>28822.5</v>
      </c>
      <c r="H4" s="22">
        <f>G4+F4</f>
        <v>29542.5</v>
      </c>
      <c r="I4" s="21">
        <f>F4/C4*1000</f>
        <v>4000</v>
      </c>
      <c r="J4" s="21">
        <f>G4/D4*1000</f>
        <v>800.625</v>
      </c>
      <c r="K4" s="63"/>
      <c r="L4" s="64"/>
      <c r="M4" s="65"/>
      <c r="N4" s="65"/>
      <c r="O4" s="65"/>
    </row>
    <row r="5" spans="1:15" ht="23.25" customHeight="1" x14ac:dyDescent="0.25">
      <c r="A5" s="72"/>
      <c r="B5" s="18" t="s">
        <v>5</v>
      </c>
      <c r="C5" s="20">
        <v>300</v>
      </c>
      <c r="D5" s="20">
        <v>1220</v>
      </c>
      <c r="E5" s="21">
        <f t="shared" ref="E5:E46" si="0">D5+C5</f>
        <v>1520</v>
      </c>
      <c r="F5" s="20">
        <v>1080</v>
      </c>
      <c r="G5" s="20">
        <v>737.8</v>
      </c>
      <c r="H5" s="22">
        <f t="shared" ref="H5:H46" si="1">G5+F5</f>
        <v>1817.8</v>
      </c>
      <c r="I5" s="21">
        <f t="shared" ref="I5:I46" si="2">F5/C5*1000</f>
        <v>3600</v>
      </c>
      <c r="J5" s="21">
        <f t="shared" ref="J5:J46" si="3">G5/D5*1000</f>
        <v>604.75409836065569</v>
      </c>
      <c r="K5" s="63"/>
      <c r="L5" s="64"/>
    </row>
    <row r="6" spans="1:15" ht="23.25" customHeight="1" x14ac:dyDescent="0.25">
      <c r="A6" s="72"/>
      <c r="B6" s="18" t="s">
        <v>6</v>
      </c>
      <c r="C6" s="20">
        <v>0</v>
      </c>
      <c r="D6" s="20">
        <v>0</v>
      </c>
      <c r="E6" s="21">
        <f t="shared" si="0"/>
        <v>0</v>
      </c>
      <c r="F6" s="20">
        <v>0</v>
      </c>
      <c r="G6" s="20">
        <v>0</v>
      </c>
      <c r="H6" s="22">
        <f t="shared" si="1"/>
        <v>0</v>
      </c>
      <c r="I6" s="21">
        <v>0</v>
      </c>
      <c r="J6" s="21">
        <v>0</v>
      </c>
      <c r="K6" s="63"/>
      <c r="L6" s="64"/>
    </row>
    <row r="7" spans="1:15" ht="23.25" customHeight="1" x14ac:dyDescent="0.25">
      <c r="A7" s="73"/>
      <c r="B7" s="23" t="s">
        <v>7</v>
      </c>
      <c r="C7" s="25">
        <f t="shared" ref="C7:H7" si="4">SUM(C4:C6)</f>
        <v>480</v>
      </c>
      <c r="D7" s="25">
        <f t="shared" si="4"/>
        <v>37220</v>
      </c>
      <c r="E7" s="25">
        <f t="shared" si="4"/>
        <v>37700</v>
      </c>
      <c r="F7" s="25">
        <f t="shared" si="4"/>
        <v>1800</v>
      </c>
      <c r="G7" s="25">
        <f t="shared" si="4"/>
        <v>29560.3</v>
      </c>
      <c r="H7" s="25">
        <f t="shared" si="4"/>
        <v>31360.3</v>
      </c>
      <c r="I7" s="25">
        <f t="shared" si="2"/>
        <v>3750</v>
      </c>
      <c r="J7" s="25">
        <f t="shared" si="3"/>
        <v>794.20472864051578</v>
      </c>
      <c r="K7" s="63"/>
      <c r="L7" s="64"/>
    </row>
    <row r="8" spans="1:15" ht="23.25" customHeight="1" x14ac:dyDescent="0.25">
      <c r="A8" s="71" t="s">
        <v>32</v>
      </c>
      <c r="B8" s="18" t="s">
        <v>8</v>
      </c>
      <c r="C8" s="20">
        <v>2</v>
      </c>
      <c r="D8" s="20">
        <v>750</v>
      </c>
      <c r="E8" s="21">
        <f>D8+C8</f>
        <v>752</v>
      </c>
      <c r="F8" s="20">
        <v>2</v>
      </c>
      <c r="G8" s="20">
        <v>390</v>
      </c>
      <c r="H8" s="22">
        <f t="shared" si="1"/>
        <v>392</v>
      </c>
      <c r="I8" s="21">
        <f t="shared" si="2"/>
        <v>1000</v>
      </c>
      <c r="J8" s="21">
        <f t="shared" si="3"/>
        <v>520</v>
      </c>
      <c r="K8" s="49"/>
    </row>
    <row r="9" spans="1:15" ht="23.25" customHeight="1" x14ac:dyDescent="0.25">
      <c r="A9" s="72"/>
      <c r="B9" s="18" t="s">
        <v>9</v>
      </c>
      <c r="C9" s="20">
        <v>80</v>
      </c>
      <c r="D9" s="20">
        <v>0</v>
      </c>
      <c r="E9" s="21">
        <f t="shared" si="0"/>
        <v>80</v>
      </c>
      <c r="F9" s="20">
        <v>187</v>
      </c>
      <c r="G9" s="20">
        <v>0</v>
      </c>
      <c r="H9" s="22">
        <f t="shared" si="1"/>
        <v>187</v>
      </c>
      <c r="I9" s="21">
        <f t="shared" si="2"/>
        <v>2337.5</v>
      </c>
      <c r="J9" s="21">
        <v>0</v>
      </c>
      <c r="K9" s="49"/>
    </row>
    <row r="10" spans="1:15" ht="23.25" customHeight="1" x14ac:dyDescent="0.25">
      <c r="A10" s="72"/>
      <c r="B10" s="18" t="s">
        <v>10</v>
      </c>
      <c r="C10" s="20">
        <v>0</v>
      </c>
      <c r="D10" s="20">
        <v>635</v>
      </c>
      <c r="E10" s="21">
        <f t="shared" si="0"/>
        <v>635</v>
      </c>
      <c r="F10" s="20">
        <v>0</v>
      </c>
      <c r="G10" s="20">
        <v>192</v>
      </c>
      <c r="H10" s="22">
        <f t="shared" si="1"/>
        <v>192</v>
      </c>
      <c r="I10" s="21">
        <v>0</v>
      </c>
      <c r="J10" s="21">
        <f t="shared" si="3"/>
        <v>302.36220472440942</v>
      </c>
      <c r="K10" s="49"/>
    </row>
    <row r="11" spans="1:15" ht="23.25" customHeight="1" x14ac:dyDescent="0.25">
      <c r="A11" s="72"/>
      <c r="B11" s="18" t="s">
        <v>54</v>
      </c>
      <c r="C11" s="20">
        <v>0</v>
      </c>
      <c r="D11" s="20">
        <v>0</v>
      </c>
      <c r="E11" s="21">
        <f t="shared" si="0"/>
        <v>0</v>
      </c>
      <c r="F11" s="20">
        <v>0</v>
      </c>
      <c r="G11" s="20">
        <v>0</v>
      </c>
      <c r="H11" s="22">
        <f t="shared" si="1"/>
        <v>0</v>
      </c>
      <c r="I11" s="21">
        <v>0</v>
      </c>
      <c r="J11" s="21">
        <v>0</v>
      </c>
      <c r="K11" s="49"/>
    </row>
    <row r="12" spans="1:15" ht="23.25" customHeight="1" x14ac:dyDescent="0.25">
      <c r="A12" s="72"/>
      <c r="B12" s="18" t="s">
        <v>11</v>
      </c>
      <c r="C12" s="20">
        <v>0</v>
      </c>
      <c r="D12" s="20">
        <v>0</v>
      </c>
      <c r="E12" s="21">
        <f t="shared" si="0"/>
        <v>0</v>
      </c>
      <c r="F12" s="20">
        <v>0</v>
      </c>
      <c r="G12" s="20">
        <v>0</v>
      </c>
      <c r="H12" s="22">
        <f t="shared" si="1"/>
        <v>0</v>
      </c>
      <c r="I12" s="21">
        <v>0</v>
      </c>
      <c r="J12" s="21">
        <v>0</v>
      </c>
      <c r="K12" s="49"/>
    </row>
    <row r="13" spans="1:15" ht="23.25" customHeight="1" x14ac:dyDescent="0.25">
      <c r="A13" s="73"/>
      <c r="B13" s="23" t="s">
        <v>12</v>
      </c>
      <c r="C13" s="25">
        <f>SUM(C8:C12)</f>
        <v>82</v>
      </c>
      <c r="D13" s="25">
        <f>SUM(D8:D12)</f>
        <v>1385</v>
      </c>
      <c r="E13" s="25">
        <f>SUM(E8:E12)</f>
        <v>1467</v>
      </c>
      <c r="F13" s="25">
        <f t="shared" ref="F13:H13" si="5">SUM(F8:F12)</f>
        <v>189</v>
      </c>
      <c r="G13" s="25">
        <f t="shared" si="5"/>
        <v>582</v>
      </c>
      <c r="H13" s="25">
        <f t="shared" si="5"/>
        <v>771</v>
      </c>
      <c r="I13" s="25">
        <f t="shared" si="2"/>
        <v>2304.8780487804875</v>
      </c>
      <c r="J13" s="25">
        <f t="shared" si="3"/>
        <v>420.21660649819495</v>
      </c>
      <c r="K13" s="49"/>
    </row>
    <row r="14" spans="1:15" ht="23.25" customHeight="1" x14ac:dyDescent="0.25">
      <c r="A14" s="71" t="s">
        <v>33</v>
      </c>
      <c r="B14" s="18" t="s">
        <v>13</v>
      </c>
      <c r="C14" s="27">
        <v>230</v>
      </c>
      <c r="D14" s="27">
        <v>0</v>
      </c>
      <c r="E14" s="22">
        <f t="shared" si="0"/>
        <v>230</v>
      </c>
      <c r="F14" s="27">
        <v>6900</v>
      </c>
      <c r="G14" s="27">
        <v>0</v>
      </c>
      <c r="H14" s="22">
        <f t="shared" si="1"/>
        <v>6900</v>
      </c>
      <c r="I14" s="21">
        <f t="shared" si="2"/>
        <v>30000</v>
      </c>
      <c r="J14" s="21">
        <v>0</v>
      </c>
    </row>
    <row r="15" spans="1:15" ht="23.25" customHeight="1" x14ac:dyDescent="0.25">
      <c r="A15" s="72"/>
      <c r="B15" s="18" t="s">
        <v>14</v>
      </c>
      <c r="C15" s="20">
        <v>0</v>
      </c>
      <c r="D15" s="20">
        <v>0</v>
      </c>
      <c r="E15" s="21">
        <f t="shared" si="0"/>
        <v>0</v>
      </c>
      <c r="F15" s="20">
        <v>0</v>
      </c>
      <c r="G15" s="20">
        <v>0</v>
      </c>
      <c r="H15" s="22">
        <f t="shared" si="1"/>
        <v>0</v>
      </c>
      <c r="I15" s="21">
        <v>0</v>
      </c>
      <c r="J15" s="21">
        <v>0</v>
      </c>
    </row>
    <row r="16" spans="1:15" ht="23.25" customHeight="1" x14ac:dyDescent="0.25">
      <c r="A16" s="72"/>
      <c r="B16" s="18" t="s">
        <v>15</v>
      </c>
      <c r="C16" s="20">
        <v>22</v>
      </c>
      <c r="D16" s="20">
        <v>0</v>
      </c>
      <c r="E16" s="21">
        <f t="shared" si="0"/>
        <v>22</v>
      </c>
      <c r="F16" s="20">
        <v>7</v>
      </c>
      <c r="G16" s="20">
        <v>0</v>
      </c>
      <c r="H16" s="22">
        <f t="shared" si="1"/>
        <v>7</v>
      </c>
      <c r="I16" s="21">
        <f t="shared" si="2"/>
        <v>318.18181818181819</v>
      </c>
      <c r="J16" s="21">
        <v>0</v>
      </c>
    </row>
    <row r="17" spans="1:16" ht="23.25" customHeight="1" x14ac:dyDescent="0.25">
      <c r="A17" s="72"/>
      <c r="B17" s="18" t="s">
        <v>37</v>
      </c>
      <c r="C17" s="20">
        <v>0</v>
      </c>
      <c r="D17" s="20">
        <v>5</v>
      </c>
      <c r="E17" s="21">
        <f t="shared" si="0"/>
        <v>5</v>
      </c>
      <c r="F17" s="20">
        <v>0</v>
      </c>
      <c r="G17" s="20">
        <v>7</v>
      </c>
      <c r="H17" s="22">
        <f t="shared" si="1"/>
        <v>7</v>
      </c>
      <c r="I17" s="21">
        <v>0</v>
      </c>
      <c r="J17" s="21">
        <f t="shared" si="3"/>
        <v>1400</v>
      </c>
    </row>
    <row r="18" spans="1:16" ht="23.25" customHeight="1" x14ac:dyDescent="0.25">
      <c r="A18" s="73"/>
      <c r="B18" s="23" t="s">
        <v>16</v>
      </c>
      <c r="C18" s="25">
        <f t="shared" ref="C18:H18" si="6">SUM(C14:C17)</f>
        <v>252</v>
      </c>
      <c r="D18" s="25">
        <f t="shared" si="6"/>
        <v>5</v>
      </c>
      <c r="E18" s="25">
        <f t="shared" si="6"/>
        <v>257</v>
      </c>
      <c r="F18" s="25">
        <f t="shared" si="6"/>
        <v>6907</v>
      </c>
      <c r="G18" s="25">
        <f t="shared" si="6"/>
        <v>7</v>
      </c>
      <c r="H18" s="25">
        <f t="shared" si="6"/>
        <v>6914</v>
      </c>
      <c r="I18" s="25">
        <f t="shared" si="2"/>
        <v>27408.730158730159</v>
      </c>
      <c r="J18" s="25">
        <f t="shared" si="3"/>
        <v>1400</v>
      </c>
    </row>
    <row r="19" spans="1:16" ht="23.25" customHeight="1" x14ac:dyDescent="0.25">
      <c r="A19" s="71" t="s">
        <v>34</v>
      </c>
      <c r="B19" s="18" t="s">
        <v>17</v>
      </c>
      <c r="C19" s="20">
        <v>290</v>
      </c>
      <c r="D19" s="20">
        <v>0</v>
      </c>
      <c r="E19" s="21">
        <f t="shared" si="0"/>
        <v>290</v>
      </c>
      <c r="F19" s="20">
        <v>11150</v>
      </c>
      <c r="G19" s="20">
        <v>0</v>
      </c>
      <c r="H19" s="22">
        <f>G19+F19</f>
        <v>11150</v>
      </c>
      <c r="I19" s="21">
        <f t="shared" si="2"/>
        <v>38448.275862068971</v>
      </c>
      <c r="J19" s="21">
        <v>0</v>
      </c>
    </row>
    <row r="20" spans="1:16" ht="23.25" customHeight="1" x14ac:dyDescent="0.25">
      <c r="A20" s="72"/>
      <c r="B20" s="18" t="s">
        <v>18</v>
      </c>
      <c r="C20" s="27">
        <v>50</v>
      </c>
      <c r="D20" s="27">
        <v>0</v>
      </c>
      <c r="E20" s="22">
        <f t="shared" si="0"/>
        <v>50</v>
      </c>
      <c r="F20" s="27">
        <v>2400</v>
      </c>
      <c r="G20" s="27">
        <v>0</v>
      </c>
      <c r="H20" s="22">
        <f t="shared" si="1"/>
        <v>2400</v>
      </c>
      <c r="I20" s="21">
        <f t="shared" si="2"/>
        <v>48000</v>
      </c>
      <c r="J20" s="21">
        <v>0</v>
      </c>
    </row>
    <row r="21" spans="1:16" ht="23.25" customHeight="1" x14ac:dyDescent="0.25">
      <c r="A21" s="72"/>
      <c r="B21" s="18" t="s">
        <v>19</v>
      </c>
      <c r="C21" s="27">
        <v>100</v>
      </c>
      <c r="D21" s="27">
        <v>0</v>
      </c>
      <c r="E21" s="22">
        <f t="shared" si="0"/>
        <v>100</v>
      </c>
      <c r="F21" s="27">
        <v>5900</v>
      </c>
      <c r="G21" s="27">
        <v>0</v>
      </c>
      <c r="H21" s="22">
        <f t="shared" si="1"/>
        <v>5900</v>
      </c>
      <c r="I21" s="21">
        <f t="shared" si="2"/>
        <v>59000</v>
      </c>
      <c r="J21" s="21">
        <v>0</v>
      </c>
    </row>
    <row r="22" spans="1:16" ht="23.25" customHeight="1" x14ac:dyDescent="0.25">
      <c r="A22" s="72"/>
      <c r="B22" s="18" t="s">
        <v>38</v>
      </c>
      <c r="C22" s="20">
        <v>0</v>
      </c>
      <c r="D22" s="20">
        <v>0</v>
      </c>
      <c r="E22" s="21">
        <f t="shared" si="0"/>
        <v>0</v>
      </c>
      <c r="F22" s="20">
        <v>0</v>
      </c>
      <c r="G22" s="20">
        <v>0</v>
      </c>
      <c r="H22" s="22">
        <f t="shared" si="1"/>
        <v>0</v>
      </c>
      <c r="I22" s="21">
        <v>0</v>
      </c>
      <c r="J22" s="21">
        <v>0</v>
      </c>
    </row>
    <row r="23" spans="1:16" ht="23.25" customHeight="1" x14ac:dyDescent="0.25">
      <c r="A23" s="72"/>
      <c r="B23" s="18" t="s">
        <v>55</v>
      </c>
      <c r="C23" s="20">
        <v>0</v>
      </c>
      <c r="D23" s="20">
        <v>0</v>
      </c>
      <c r="E23" s="21">
        <f t="shared" si="0"/>
        <v>0</v>
      </c>
      <c r="F23" s="20">
        <v>0</v>
      </c>
      <c r="G23" s="20">
        <v>0</v>
      </c>
      <c r="H23" s="22">
        <f t="shared" si="1"/>
        <v>0</v>
      </c>
      <c r="I23" s="21">
        <v>0</v>
      </c>
      <c r="J23" s="21">
        <v>0</v>
      </c>
    </row>
    <row r="24" spans="1:16" ht="23.25" customHeight="1" x14ac:dyDescent="0.25">
      <c r="A24" s="72"/>
      <c r="B24" s="18" t="s">
        <v>39</v>
      </c>
      <c r="C24" s="20">
        <v>0</v>
      </c>
      <c r="D24" s="20">
        <v>0</v>
      </c>
      <c r="E24" s="21">
        <f t="shared" si="0"/>
        <v>0</v>
      </c>
      <c r="F24" s="20">
        <v>0</v>
      </c>
      <c r="G24" s="20">
        <v>0</v>
      </c>
      <c r="H24" s="22">
        <f t="shared" si="1"/>
        <v>0</v>
      </c>
      <c r="I24" s="21">
        <v>0</v>
      </c>
      <c r="J24" s="21">
        <v>0</v>
      </c>
    </row>
    <row r="25" spans="1:16" ht="23.25" customHeight="1" x14ac:dyDescent="0.25">
      <c r="A25" s="72"/>
      <c r="B25" s="18" t="s">
        <v>56</v>
      </c>
      <c r="C25" s="20">
        <v>3</v>
      </c>
      <c r="D25" s="20">
        <v>0</v>
      </c>
      <c r="E25" s="21">
        <f t="shared" si="0"/>
        <v>3</v>
      </c>
      <c r="F25" s="20">
        <v>90</v>
      </c>
      <c r="G25" s="20">
        <v>0</v>
      </c>
      <c r="H25" s="22">
        <f t="shared" si="1"/>
        <v>90</v>
      </c>
      <c r="I25" s="21">
        <f t="shared" si="2"/>
        <v>30000</v>
      </c>
      <c r="J25" s="21">
        <v>0</v>
      </c>
      <c r="P25" s="50"/>
    </row>
    <row r="26" spans="1:16" ht="23.25" customHeight="1" x14ac:dyDescent="0.25">
      <c r="A26" s="72"/>
      <c r="B26" s="18" t="s">
        <v>40</v>
      </c>
      <c r="C26" s="20">
        <v>0</v>
      </c>
      <c r="D26" s="20">
        <v>0</v>
      </c>
      <c r="E26" s="21">
        <f t="shared" si="0"/>
        <v>0</v>
      </c>
      <c r="F26" s="20">
        <v>0</v>
      </c>
      <c r="G26" s="20">
        <v>0</v>
      </c>
      <c r="H26" s="22">
        <f t="shared" si="1"/>
        <v>0</v>
      </c>
      <c r="I26" s="21">
        <v>0</v>
      </c>
      <c r="J26" s="21">
        <v>0</v>
      </c>
    </row>
    <row r="27" spans="1:16" ht="23.25" customHeight="1" x14ac:dyDescent="0.25">
      <c r="A27" s="72"/>
      <c r="B27" s="18" t="s">
        <v>41</v>
      </c>
      <c r="C27" s="20">
        <v>0</v>
      </c>
      <c r="D27" s="20">
        <v>0</v>
      </c>
      <c r="E27" s="21">
        <f t="shared" si="0"/>
        <v>0</v>
      </c>
      <c r="F27" s="20">
        <v>0</v>
      </c>
      <c r="G27" s="20">
        <v>0</v>
      </c>
      <c r="H27" s="22">
        <f t="shared" si="1"/>
        <v>0</v>
      </c>
      <c r="I27" s="21">
        <v>0</v>
      </c>
      <c r="J27" s="21">
        <v>0</v>
      </c>
      <c r="N27" s="51"/>
    </row>
    <row r="28" spans="1:16" ht="23.25" customHeight="1" x14ac:dyDescent="0.25">
      <c r="A28" s="72"/>
      <c r="B28" s="18" t="s">
        <v>42</v>
      </c>
      <c r="C28" s="20">
        <v>2</v>
      </c>
      <c r="D28" s="20">
        <v>0</v>
      </c>
      <c r="E28" s="21">
        <f t="shared" si="0"/>
        <v>2</v>
      </c>
      <c r="F28" s="20">
        <v>17</v>
      </c>
      <c r="G28" s="20">
        <v>0</v>
      </c>
      <c r="H28" s="22">
        <f t="shared" si="1"/>
        <v>17</v>
      </c>
      <c r="I28" s="21">
        <f t="shared" si="2"/>
        <v>8500</v>
      </c>
      <c r="J28" s="21">
        <v>0</v>
      </c>
    </row>
    <row r="29" spans="1:16" ht="23.25" customHeight="1" x14ac:dyDescent="0.25">
      <c r="A29" s="72"/>
      <c r="B29" s="18" t="s">
        <v>43</v>
      </c>
      <c r="C29" s="20">
        <v>0</v>
      </c>
      <c r="D29" s="20">
        <v>0</v>
      </c>
      <c r="E29" s="21">
        <f t="shared" si="0"/>
        <v>0</v>
      </c>
      <c r="F29" s="20">
        <v>0</v>
      </c>
      <c r="G29" s="20">
        <v>0</v>
      </c>
      <c r="H29" s="22">
        <f t="shared" si="1"/>
        <v>0</v>
      </c>
      <c r="I29" s="21">
        <v>0</v>
      </c>
      <c r="J29" s="21">
        <v>0</v>
      </c>
    </row>
    <row r="30" spans="1:16" ht="23.25" customHeight="1" x14ac:dyDescent="0.25">
      <c r="A30" s="72"/>
      <c r="B30" s="18" t="s">
        <v>57</v>
      </c>
      <c r="C30" s="20">
        <v>1</v>
      </c>
      <c r="D30" s="20">
        <v>0</v>
      </c>
      <c r="E30" s="21">
        <f t="shared" si="0"/>
        <v>1</v>
      </c>
      <c r="F30" s="20">
        <v>23</v>
      </c>
      <c r="G30" s="20">
        <v>0</v>
      </c>
      <c r="H30" s="22">
        <f t="shared" si="1"/>
        <v>23</v>
      </c>
      <c r="I30" s="21">
        <f t="shared" si="2"/>
        <v>23000</v>
      </c>
      <c r="J30" s="21">
        <v>0</v>
      </c>
    </row>
    <row r="31" spans="1:16" ht="23.25" customHeight="1" x14ac:dyDescent="0.25">
      <c r="A31" s="73"/>
      <c r="B31" s="23" t="s">
        <v>20</v>
      </c>
      <c r="C31" s="25">
        <f>SUM(C19:C30)</f>
        <v>446</v>
      </c>
      <c r="D31" s="25">
        <f t="shared" ref="D31:H31" si="7">SUM(D19:D30)</f>
        <v>0</v>
      </c>
      <c r="E31" s="25">
        <f t="shared" si="7"/>
        <v>446</v>
      </c>
      <c r="F31" s="25">
        <f t="shared" si="7"/>
        <v>19580</v>
      </c>
      <c r="G31" s="25">
        <f t="shared" si="7"/>
        <v>0</v>
      </c>
      <c r="H31" s="25">
        <f t="shared" si="7"/>
        <v>19580</v>
      </c>
      <c r="I31" s="25">
        <f t="shared" si="2"/>
        <v>43901.345291479818</v>
      </c>
      <c r="J31" s="25">
        <v>0</v>
      </c>
    </row>
    <row r="32" spans="1:16" ht="23.25" customHeight="1" x14ac:dyDescent="0.25">
      <c r="A32" s="71" t="s">
        <v>35</v>
      </c>
      <c r="B32" s="18" t="s">
        <v>21</v>
      </c>
      <c r="C32" s="20">
        <v>20</v>
      </c>
      <c r="D32" s="20">
        <v>0</v>
      </c>
      <c r="E32" s="21">
        <f t="shared" si="0"/>
        <v>20</v>
      </c>
      <c r="F32" s="20">
        <v>760</v>
      </c>
      <c r="G32" s="20">
        <v>0</v>
      </c>
      <c r="H32" s="22">
        <f t="shared" si="1"/>
        <v>760</v>
      </c>
      <c r="I32" s="21">
        <f t="shared" si="2"/>
        <v>38000</v>
      </c>
      <c r="J32" s="21">
        <v>0</v>
      </c>
    </row>
    <row r="33" spans="1:10" ht="23.25" customHeight="1" x14ac:dyDescent="0.25">
      <c r="A33" s="72"/>
      <c r="B33" s="18" t="s">
        <v>22</v>
      </c>
      <c r="C33" s="20">
        <v>50</v>
      </c>
      <c r="D33" s="20">
        <v>0</v>
      </c>
      <c r="E33" s="21">
        <f t="shared" si="0"/>
        <v>50</v>
      </c>
      <c r="F33" s="20">
        <v>3200</v>
      </c>
      <c r="G33" s="20">
        <v>0</v>
      </c>
      <c r="H33" s="22">
        <f t="shared" si="1"/>
        <v>3200</v>
      </c>
      <c r="I33" s="21">
        <f t="shared" si="2"/>
        <v>64000</v>
      </c>
      <c r="J33" s="21">
        <v>0</v>
      </c>
    </row>
    <row r="34" spans="1:10" ht="23.25" customHeight="1" x14ac:dyDescent="0.25">
      <c r="A34" s="72"/>
      <c r="B34" s="18" t="s">
        <v>23</v>
      </c>
      <c r="C34" s="20">
        <v>35</v>
      </c>
      <c r="D34" s="20">
        <v>0</v>
      </c>
      <c r="E34" s="21">
        <f t="shared" si="0"/>
        <v>35</v>
      </c>
      <c r="F34" s="20">
        <v>1300</v>
      </c>
      <c r="G34" s="20">
        <v>0</v>
      </c>
      <c r="H34" s="22">
        <f>G34+F34</f>
        <v>1300</v>
      </c>
      <c r="I34" s="21">
        <f t="shared" si="2"/>
        <v>37142.857142857145</v>
      </c>
      <c r="J34" s="21">
        <v>0</v>
      </c>
    </row>
    <row r="35" spans="1:10" ht="23.25" customHeight="1" x14ac:dyDescent="0.25">
      <c r="A35" s="72"/>
      <c r="B35" s="18" t="s">
        <v>44</v>
      </c>
      <c r="C35" s="20">
        <v>0</v>
      </c>
      <c r="D35" s="20">
        <v>0</v>
      </c>
      <c r="E35" s="21">
        <f t="shared" si="0"/>
        <v>0</v>
      </c>
      <c r="F35" s="20">
        <v>0</v>
      </c>
      <c r="G35" s="20">
        <v>0</v>
      </c>
      <c r="H35" s="22">
        <f t="shared" si="1"/>
        <v>0</v>
      </c>
      <c r="I35" s="21">
        <v>0</v>
      </c>
      <c r="J35" s="21">
        <v>0</v>
      </c>
    </row>
    <row r="36" spans="1:10" ht="23.25" customHeight="1" x14ac:dyDescent="0.25">
      <c r="A36" s="72"/>
      <c r="B36" s="18" t="s">
        <v>45</v>
      </c>
      <c r="C36" s="20">
        <v>2</v>
      </c>
      <c r="D36" s="20">
        <v>0</v>
      </c>
      <c r="E36" s="21">
        <f t="shared" si="0"/>
        <v>2</v>
      </c>
      <c r="F36" s="20">
        <v>100</v>
      </c>
      <c r="G36" s="20">
        <v>0</v>
      </c>
      <c r="H36" s="22">
        <f t="shared" si="1"/>
        <v>100</v>
      </c>
      <c r="I36" s="21">
        <f t="shared" si="2"/>
        <v>50000</v>
      </c>
      <c r="J36" s="21">
        <v>0</v>
      </c>
    </row>
    <row r="37" spans="1:10" ht="23.25" customHeight="1" x14ac:dyDescent="0.25">
      <c r="A37" s="72"/>
      <c r="B37" s="18" t="s">
        <v>24</v>
      </c>
      <c r="C37" s="20">
        <v>10</v>
      </c>
      <c r="D37" s="20">
        <v>0</v>
      </c>
      <c r="E37" s="21">
        <f t="shared" si="0"/>
        <v>10</v>
      </c>
      <c r="F37" s="20">
        <v>300</v>
      </c>
      <c r="G37" s="20">
        <v>0</v>
      </c>
      <c r="H37" s="22">
        <f t="shared" si="1"/>
        <v>300</v>
      </c>
      <c r="I37" s="21">
        <f t="shared" si="2"/>
        <v>30000</v>
      </c>
      <c r="J37" s="21">
        <v>0</v>
      </c>
    </row>
    <row r="38" spans="1:10" ht="23.25" customHeight="1" x14ac:dyDescent="0.25">
      <c r="A38" s="73"/>
      <c r="B38" s="23" t="s">
        <v>25</v>
      </c>
      <c r="C38" s="25">
        <f>SUM(C32:C37)</f>
        <v>117</v>
      </c>
      <c r="D38" s="25">
        <f t="shared" ref="D38:F38" si="8">SUM(D32:D37)</f>
        <v>0</v>
      </c>
      <c r="E38" s="25">
        <f t="shared" si="8"/>
        <v>117</v>
      </c>
      <c r="F38" s="25">
        <f t="shared" si="8"/>
        <v>5660</v>
      </c>
      <c r="G38" s="25">
        <f>SUM(G32:G37)</f>
        <v>0</v>
      </c>
      <c r="H38" s="25">
        <f t="shared" ref="H38" si="9">SUM(H32:H37)</f>
        <v>5660</v>
      </c>
      <c r="I38" s="25">
        <f t="shared" si="2"/>
        <v>48376.068376068375</v>
      </c>
      <c r="J38" s="25">
        <v>0</v>
      </c>
    </row>
    <row r="39" spans="1:10" ht="23.25" customHeight="1" x14ac:dyDescent="0.25">
      <c r="A39" s="71" t="s">
        <v>36</v>
      </c>
      <c r="B39" s="18" t="s">
        <v>26</v>
      </c>
      <c r="C39" s="27">
        <v>2200</v>
      </c>
      <c r="D39" s="27">
        <v>960</v>
      </c>
      <c r="E39" s="22">
        <f t="shared" si="0"/>
        <v>3160</v>
      </c>
      <c r="F39" s="27">
        <v>17820</v>
      </c>
      <c r="G39" s="27">
        <v>1920</v>
      </c>
      <c r="H39" s="22">
        <f t="shared" si="1"/>
        <v>19740</v>
      </c>
      <c r="I39" s="21">
        <f t="shared" si="2"/>
        <v>8100</v>
      </c>
      <c r="J39" s="21">
        <f t="shared" si="3"/>
        <v>2000</v>
      </c>
    </row>
    <row r="40" spans="1:10" ht="23.25" customHeight="1" x14ac:dyDescent="0.25">
      <c r="A40" s="72"/>
      <c r="B40" s="18" t="s">
        <v>27</v>
      </c>
      <c r="C40" s="27">
        <v>110</v>
      </c>
      <c r="D40" s="27">
        <v>0</v>
      </c>
      <c r="E40" s="22">
        <f t="shared" si="0"/>
        <v>110</v>
      </c>
      <c r="F40" s="27">
        <v>6050</v>
      </c>
      <c r="G40" s="27">
        <v>0</v>
      </c>
      <c r="H40" s="22">
        <f t="shared" si="1"/>
        <v>6050</v>
      </c>
      <c r="I40" s="21">
        <f t="shared" si="2"/>
        <v>55000</v>
      </c>
      <c r="J40" s="21">
        <v>0</v>
      </c>
    </row>
    <row r="41" spans="1:10" ht="23.25" customHeight="1" x14ac:dyDescent="0.25">
      <c r="A41" s="72"/>
      <c r="B41" s="18" t="s">
        <v>46</v>
      </c>
      <c r="C41" s="27">
        <v>8</v>
      </c>
      <c r="D41" s="27">
        <v>0</v>
      </c>
      <c r="E41" s="22">
        <f t="shared" si="0"/>
        <v>8</v>
      </c>
      <c r="F41" s="27">
        <v>488</v>
      </c>
      <c r="G41" s="27">
        <v>0</v>
      </c>
      <c r="H41" s="22">
        <f t="shared" si="1"/>
        <v>488</v>
      </c>
      <c r="I41" s="21">
        <f t="shared" si="2"/>
        <v>61000</v>
      </c>
      <c r="J41" s="21">
        <v>0</v>
      </c>
    </row>
    <row r="42" spans="1:10" ht="23.25" customHeight="1" x14ac:dyDescent="0.25">
      <c r="A42" s="72"/>
      <c r="B42" s="18" t="s">
        <v>47</v>
      </c>
      <c r="C42" s="27">
        <v>0</v>
      </c>
      <c r="D42" s="27">
        <v>5</v>
      </c>
      <c r="E42" s="22">
        <f t="shared" si="0"/>
        <v>5</v>
      </c>
      <c r="F42" s="27">
        <v>0</v>
      </c>
      <c r="G42" s="27">
        <v>7.5</v>
      </c>
      <c r="H42" s="22">
        <f t="shared" si="1"/>
        <v>7.5</v>
      </c>
      <c r="I42" s="21">
        <v>0</v>
      </c>
      <c r="J42" s="21">
        <f t="shared" si="3"/>
        <v>1500</v>
      </c>
    </row>
    <row r="43" spans="1:10" ht="23.25" customHeight="1" x14ac:dyDescent="0.25">
      <c r="A43" s="72"/>
      <c r="B43" s="18" t="s">
        <v>48</v>
      </c>
      <c r="C43" s="27">
        <v>0</v>
      </c>
      <c r="D43" s="27">
        <v>0</v>
      </c>
      <c r="E43" s="22">
        <f t="shared" si="0"/>
        <v>0</v>
      </c>
      <c r="F43" s="27">
        <v>0</v>
      </c>
      <c r="G43" s="27">
        <v>0</v>
      </c>
      <c r="H43" s="22">
        <f t="shared" si="1"/>
        <v>0</v>
      </c>
      <c r="I43" s="21">
        <v>0</v>
      </c>
      <c r="J43" s="21">
        <v>0</v>
      </c>
    </row>
    <row r="44" spans="1:10" ht="23.25" customHeight="1" x14ac:dyDescent="0.25">
      <c r="A44" s="72"/>
      <c r="B44" s="18" t="s">
        <v>49</v>
      </c>
      <c r="C44" s="27">
        <v>0</v>
      </c>
      <c r="D44" s="27">
        <v>0</v>
      </c>
      <c r="E44" s="22">
        <f t="shared" si="0"/>
        <v>0</v>
      </c>
      <c r="F44" s="27">
        <v>0</v>
      </c>
      <c r="G44" s="27">
        <v>0</v>
      </c>
      <c r="H44" s="22">
        <f t="shared" si="1"/>
        <v>0</v>
      </c>
      <c r="I44" s="21">
        <v>0</v>
      </c>
      <c r="J44" s="21">
        <v>0</v>
      </c>
    </row>
    <row r="45" spans="1:10" ht="23.25" customHeight="1" x14ac:dyDescent="0.25">
      <c r="A45" s="72"/>
      <c r="B45" s="18" t="s">
        <v>50</v>
      </c>
      <c r="C45" s="27">
        <v>0</v>
      </c>
      <c r="D45" s="27">
        <v>0</v>
      </c>
      <c r="E45" s="22">
        <f t="shared" si="0"/>
        <v>0</v>
      </c>
      <c r="F45" s="27">
        <v>0</v>
      </c>
      <c r="G45" s="27">
        <v>0</v>
      </c>
      <c r="H45" s="22">
        <f t="shared" si="1"/>
        <v>0</v>
      </c>
      <c r="I45" s="21">
        <v>0</v>
      </c>
      <c r="J45" s="21">
        <v>0</v>
      </c>
    </row>
    <row r="46" spans="1:10" ht="23.25" customHeight="1" x14ac:dyDescent="0.25">
      <c r="A46" s="72"/>
      <c r="B46" s="18" t="s">
        <v>28</v>
      </c>
      <c r="C46" s="27">
        <v>110</v>
      </c>
      <c r="D46" s="27">
        <v>68</v>
      </c>
      <c r="E46" s="22">
        <f t="shared" si="0"/>
        <v>178</v>
      </c>
      <c r="F46" s="27">
        <v>2970</v>
      </c>
      <c r="G46" s="27">
        <v>156.4</v>
      </c>
      <c r="H46" s="22">
        <f t="shared" si="1"/>
        <v>3126.4</v>
      </c>
      <c r="I46" s="21">
        <f t="shared" si="2"/>
        <v>27000</v>
      </c>
      <c r="J46" s="21">
        <f t="shared" si="3"/>
        <v>2300.0000000000005</v>
      </c>
    </row>
    <row r="47" spans="1:10" ht="23.25" customHeight="1" x14ac:dyDescent="0.25">
      <c r="A47" s="73"/>
      <c r="B47" s="23" t="s">
        <v>29</v>
      </c>
      <c r="C47" s="25">
        <f>SUM(C39:C46)</f>
        <v>2428</v>
      </c>
      <c r="D47" s="25">
        <f t="shared" ref="D47:H47" si="10">SUM(D39:D46)</f>
        <v>1033</v>
      </c>
      <c r="E47" s="25">
        <f t="shared" si="10"/>
        <v>3461</v>
      </c>
      <c r="F47" s="25">
        <f t="shared" si="10"/>
        <v>27328</v>
      </c>
      <c r="G47" s="25">
        <f t="shared" si="10"/>
        <v>2083.9</v>
      </c>
      <c r="H47" s="25">
        <f t="shared" si="10"/>
        <v>29411.9</v>
      </c>
      <c r="I47" s="25">
        <f t="shared" ref="I47:J47" si="11">F47/C47*1000</f>
        <v>11255.354200988468</v>
      </c>
      <c r="J47" s="25">
        <f t="shared" si="11"/>
        <v>2017.3281703775415</v>
      </c>
    </row>
    <row r="48" spans="1:10" ht="23.25" customHeight="1" x14ac:dyDescent="0.25">
      <c r="A48" s="32"/>
      <c r="B48" s="23" t="s">
        <v>58</v>
      </c>
      <c r="C48" s="28">
        <v>0</v>
      </c>
      <c r="D48" s="28">
        <v>0</v>
      </c>
      <c r="E48" s="25">
        <f>D48+C48</f>
        <v>0</v>
      </c>
      <c r="F48" s="28">
        <v>0</v>
      </c>
      <c r="G48" s="28">
        <v>0</v>
      </c>
      <c r="H48" s="25">
        <f>G48+F48</f>
        <v>0</v>
      </c>
      <c r="I48" s="25">
        <v>0</v>
      </c>
      <c r="J48" s="25">
        <v>0</v>
      </c>
    </row>
    <row r="49" spans="1:25" ht="23.25" customHeight="1" x14ac:dyDescent="0.25">
      <c r="A49" s="74" t="s">
        <v>30</v>
      </c>
      <c r="B49" s="75"/>
      <c r="C49" s="30">
        <f t="shared" ref="C49:G49" si="12">SUM(C7+C13+C18+C31+C38+C47+C48)</f>
        <v>3805</v>
      </c>
      <c r="D49" s="30">
        <f t="shared" si="12"/>
        <v>39643</v>
      </c>
      <c r="E49" s="30">
        <f t="shared" si="12"/>
        <v>43448</v>
      </c>
      <c r="F49" s="30">
        <f t="shared" si="12"/>
        <v>61464</v>
      </c>
      <c r="G49" s="30">
        <f t="shared" si="12"/>
        <v>32233.200000000001</v>
      </c>
      <c r="H49" s="30">
        <f>SUM(H7+H13+H18+H31+H38+H47+H48)</f>
        <v>93697.200000000012</v>
      </c>
      <c r="I49" s="30">
        <f t="shared" ref="I49:J49" si="13">F49/C49*1000</f>
        <v>16153.482260183968</v>
      </c>
      <c r="J49" s="30">
        <f t="shared" si="13"/>
        <v>813.08679968720833</v>
      </c>
    </row>
    <row r="51" spans="1:25" ht="25.5" x14ac:dyDescent="0.7">
      <c r="B51" s="52"/>
      <c r="C51" s="66"/>
      <c r="D51" s="66"/>
      <c r="E51" s="52"/>
      <c r="F51" s="52"/>
      <c r="G51" s="66"/>
      <c r="H51" s="66"/>
      <c r="I51" s="52"/>
      <c r="J51" s="52"/>
    </row>
    <row r="52" spans="1:25" ht="25.5" x14ac:dyDescent="0.7">
      <c r="B52" s="53"/>
      <c r="C52" s="66"/>
      <c r="D52" s="66"/>
      <c r="E52" s="52"/>
      <c r="F52" s="52"/>
      <c r="G52" s="66"/>
      <c r="H52" s="66"/>
      <c r="I52" s="53"/>
    </row>
    <row r="53" spans="1:25" ht="25.5" x14ac:dyDescent="0.7">
      <c r="B53" s="54"/>
      <c r="C53" s="70"/>
      <c r="D53" s="70"/>
      <c r="E53" s="55"/>
      <c r="F53" s="55"/>
      <c r="G53" s="66"/>
      <c r="H53" s="66"/>
    </row>
    <row r="54" spans="1:25" ht="66.75" customHeight="1" x14ac:dyDescent="0.7">
      <c r="C54" s="56"/>
      <c r="D54" s="56"/>
      <c r="E54" s="56"/>
      <c r="F54" s="56"/>
      <c r="G54" s="56"/>
      <c r="H54" s="56"/>
      <c r="I54" s="56"/>
      <c r="Y54" s="47" t="s">
        <v>59</v>
      </c>
    </row>
  </sheetData>
  <mergeCells count="20">
    <mergeCell ref="C53:D53"/>
    <mergeCell ref="G53:H53"/>
    <mergeCell ref="A4:A7"/>
    <mergeCell ref="A8:A13"/>
    <mergeCell ref="A39:A47"/>
    <mergeCell ref="A14:A18"/>
    <mergeCell ref="A19:A31"/>
    <mergeCell ref="A32:A38"/>
    <mergeCell ref="A49:B49"/>
    <mergeCell ref="A1:J1"/>
    <mergeCell ref="A2:B3"/>
    <mergeCell ref="C2:E2"/>
    <mergeCell ref="F2:H2"/>
    <mergeCell ref="I2:J2"/>
    <mergeCell ref="K4:L7"/>
    <mergeCell ref="M4:O4"/>
    <mergeCell ref="C51:D51"/>
    <mergeCell ref="G51:H51"/>
    <mergeCell ref="C52:D52"/>
    <mergeCell ref="G52:H52"/>
  </mergeCells>
  <printOptions horizontalCentered="1"/>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rightToLeft="1" tabSelected="1" zoomScaleNormal="100" workbookViewId="0">
      <selection activeCell="K4" sqref="K4:L7"/>
    </sheetView>
  </sheetViews>
  <sheetFormatPr defaultColWidth="9" defaultRowHeight="15" x14ac:dyDescent="0.25"/>
  <cols>
    <col min="1" max="1" width="6.7109375" style="1" customWidth="1"/>
    <col min="2" max="2" width="18.140625" style="1" customWidth="1"/>
    <col min="3" max="10" width="13.5703125" style="1" customWidth="1"/>
    <col min="11" max="11" width="14" style="1" customWidth="1"/>
    <col min="12" max="12" width="7.140625" style="1" customWidth="1"/>
    <col min="13" max="16384" width="9" style="1"/>
  </cols>
  <sheetData>
    <row r="1" spans="1:15" ht="23.25" customHeight="1" x14ac:dyDescent="0.25">
      <c r="A1" s="67" t="s">
        <v>71</v>
      </c>
      <c r="B1" s="67"/>
      <c r="C1" s="67"/>
      <c r="D1" s="67"/>
      <c r="E1" s="67"/>
      <c r="F1" s="67"/>
      <c r="G1" s="67"/>
      <c r="H1" s="67"/>
      <c r="I1" s="67"/>
      <c r="J1" s="67"/>
    </row>
    <row r="2" spans="1:15" ht="23.25" customHeight="1" x14ac:dyDescent="0.25">
      <c r="A2" s="68" t="s">
        <v>0</v>
      </c>
      <c r="B2" s="68"/>
      <c r="C2" s="69" t="s">
        <v>51</v>
      </c>
      <c r="D2" s="69"/>
      <c r="E2" s="69"/>
      <c r="F2" s="69" t="s">
        <v>52</v>
      </c>
      <c r="G2" s="69"/>
      <c r="H2" s="69"/>
      <c r="I2" s="69" t="s">
        <v>53</v>
      </c>
      <c r="J2" s="69"/>
    </row>
    <row r="3" spans="1:15" ht="23.25" customHeight="1" x14ac:dyDescent="0.25">
      <c r="A3" s="68"/>
      <c r="B3" s="68"/>
      <c r="C3" s="17" t="s">
        <v>1</v>
      </c>
      <c r="D3" s="17" t="s">
        <v>2</v>
      </c>
      <c r="E3" s="17" t="s">
        <v>3</v>
      </c>
      <c r="F3" s="17" t="s">
        <v>1</v>
      </c>
      <c r="G3" s="17" t="s">
        <v>2</v>
      </c>
      <c r="H3" s="17" t="s">
        <v>3</v>
      </c>
      <c r="I3" s="17" t="s">
        <v>1</v>
      </c>
      <c r="J3" s="17" t="s">
        <v>2</v>
      </c>
      <c r="K3" s="2"/>
      <c r="L3" s="2"/>
    </row>
    <row r="4" spans="1:15" ht="23.25" customHeight="1" x14ac:dyDescent="0.25">
      <c r="A4" s="71" t="s">
        <v>31</v>
      </c>
      <c r="B4" s="18" t="s">
        <v>4</v>
      </c>
      <c r="C4" s="26">
        <v>4370</v>
      </c>
      <c r="D4" s="26">
        <v>17370</v>
      </c>
      <c r="E4" s="21">
        <f>D4+C4</f>
        <v>21740</v>
      </c>
      <c r="F4" s="26">
        <v>17917</v>
      </c>
      <c r="G4" s="26">
        <v>9550.49</v>
      </c>
      <c r="H4" s="22">
        <f>G4+F4</f>
        <v>27467.489999999998</v>
      </c>
      <c r="I4" s="21">
        <f>F4/C4*1000</f>
        <v>4100</v>
      </c>
      <c r="J4" s="21">
        <f>G4/D4*1000</f>
        <v>549.82671272308585</v>
      </c>
      <c r="K4" s="93"/>
      <c r="L4" s="94"/>
      <c r="M4" s="80"/>
      <c r="N4" s="80"/>
      <c r="O4" s="80"/>
    </row>
    <row r="5" spans="1:15" ht="23.25" customHeight="1" x14ac:dyDescent="0.25">
      <c r="A5" s="72"/>
      <c r="B5" s="18" t="s">
        <v>5</v>
      </c>
      <c r="C5" s="26">
        <v>4030</v>
      </c>
      <c r="D5" s="26">
        <v>3530</v>
      </c>
      <c r="E5" s="21">
        <f t="shared" ref="E5:E46" si="0">D5+C5</f>
        <v>7560</v>
      </c>
      <c r="F5" s="26">
        <v>16120</v>
      </c>
      <c r="G5" s="26">
        <v>1652.5</v>
      </c>
      <c r="H5" s="22">
        <f t="shared" ref="H5:H46" si="1">G5+F5</f>
        <v>17772.5</v>
      </c>
      <c r="I5" s="21">
        <f t="shared" ref="I5:I46" si="2">F5/C5*1000</f>
        <v>4000</v>
      </c>
      <c r="J5" s="21">
        <f t="shared" ref="J5:J46" si="3">G5/D5*1000</f>
        <v>468.13031161473089</v>
      </c>
      <c r="K5" s="93"/>
      <c r="L5" s="94"/>
    </row>
    <row r="6" spans="1:15" ht="23.25" customHeight="1" x14ac:dyDescent="0.25">
      <c r="A6" s="72"/>
      <c r="B6" s="18" t="s">
        <v>6</v>
      </c>
      <c r="C6" s="26">
        <v>0</v>
      </c>
      <c r="D6" s="26">
        <v>0</v>
      </c>
      <c r="E6" s="21">
        <f t="shared" si="0"/>
        <v>0</v>
      </c>
      <c r="F6" s="26">
        <v>0</v>
      </c>
      <c r="G6" s="26">
        <v>0</v>
      </c>
      <c r="H6" s="22">
        <f t="shared" si="1"/>
        <v>0</v>
      </c>
      <c r="I6" s="21">
        <v>0</v>
      </c>
      <c r="J6" s="21">
        <v>0</v>
      </c>
      <c r="K6" s="93"/>
      <c r="L6" s="94"/>
    </row>
    <row r="7" spans="1:15" ht="23.25" customHeight="1" x14ac:dyDescent="0.25">
      <c r="A7" s="73"/>
      <c r="B7" s="23" t="s">
        <v>7</v>
      </c>
      <c r="C7" s="25">
        <f t="shared" ref="C7:H7" si="4">SUM(C4:C6)</f>
        <v>8400</v>
      </c>
      <c r="D7" s="25">
        <f t="shared" si="4"/>
        <v>20900</v>
      </c>
      <c r="E7" s="25">
        <f t="shared" si="4"/>
        <v>29300</v>
      </c>
      <c r="F7" s="25">
        <f t="shared" si="4"/>
        <v>34037</v>
      </c>
      <c r="G7" s="25">
        <f t="shared" si="4"/>
        <v>11202.99</v>
      </c>
      <c r="H7" s="25">
        <f t="shared" si="4"/>
        <v>45239.99</v>
      </c>
      <c r="I7" s="25">
        <f t="shared" si="2"/>
        <v>4052.0238095238101</v>
      </c>
      <c r="J7" s="25">
        <f t="shared" si="3"/>
        <v>536.02822966507176</v>
      </c>
      <c r="K7" s="93"/>
      <c r="L7" s="94"/>
    </row>
    <row r="8" spans="1:15" ht="23.25" customHeight="1" x14ac:dyDescent="0.25">
      <c r="A8" s="71" t="s">
        <v>32</v>
      </c>
      <c r="B8" s="18" t="s">
        <v>8</v>
      </c>
      <c r="C8" s="26">
        <v>0</v>
      </c>
      <c r="D8" s="26">
        <v>710</v>
      </c>
      <c r="E8" s="21">
        <f>D8+C8</f>
        <v>710</v>
      </c>
      <c r="F8" s="26">
        <v>0</v>
      </c>
      <c r="G8" s="26">
        <v>127</v>
      </c>
      <c r="H8" s="22">
        <f t="shared" si="1"/>
        <v>127</v>
      </c>
      <c r="I8" s="21">
        <v>0</v>
      </c>
      <c r="J8" s="21">
        <f t="shared" si="3"/>
        <v>178.87323943661974</v>
      </c>
      <c r="K8" s="13"/>
    </row>
    <row r="9" spans="1:15" ht="23.25" customHeight="1" x14ac:dyDescent="0.25">
      <c r="A9" s="72"/>
      <c r="B9" s="18" t="s">
        <v>9</v>
      </c>
      <c r="C9" s="26">
        <v>2450</v>
      </c>
      <c r="D9" s="26">
        <v>0</v>
      </c>
      <c r="E9" s="21">
        <f t="shared" si="0"/>
        <v>2450</v>
      </c>
      <c r="F9" s="26">
        <v>6973</v>
      </c>
      <c r="G9" s="26">
        <v>0</v>
      </c>
      <c r="H9" s="22">
        <f t="shared" si="1"/>
        <v>6973</v>
      </c>
      <c r="I9" s="21">
        <f t="shared" si="2"/>
        <v>2846.1224489795918</v>
      </c>
      <c r="J9" s="21">
        <v>0</v>
      </c>
      <c r="K9" s="13"/>
    </row>
    <row r="10" spans="1:15" ht="23.25" customHeight="1" x14ac:dyDescent="0.25">
      <c r="A10" s="72"/>
      <c r="B10" s="18" t="s">
        <v>10</v>
      </c>
      <c r="C10" s="26">
        <v>0</v>
      </c>
      <c r="D10" s="26">
        <v>705</v>
      </c>
      <c r="E10" s="21">
        <f t="shared" si="0"/>
        <v>705</v>
      </c>
      <c r="F10" s="26">
        <v>0</v>
      </c>
      <c r="G10" s="26">
        <v>119.85</v>
      </c>
      <c r="H10" s="22">
        <f t="shared" si="1"/>
        <v>119.85</v>
      </c>
      <c r="I10" s="21">
        <v>0</v>
      </c>
      <c r="J10" s="21">
        <f t="shared" si="3"/>
        <v>169.99999999999997</v>
      </c>
      <c r="K10" s="13"/>
    </row>
    <row r="11" spans="1:15" ht="23.25" customHeight="1" x14ac:dyDescent="0.25">
      <c r="A11" s="72"/>
      <c r="B11" s="18" t="s">
        <v>54</v>
      </c>
      <c r="C11" s="26">
        <v>0</v>
      </c>
      <c r="D11" s="26">
        <v>0</v>
      </c>
      <c r="E11" s="21">
        <f t="shared" si="0"/>
        <v>0</v>
      </c>
      <c r="F11" s="26">
        <v>0</v>
      </c>
      <c r="G11" s="26">
        <v>0</v>
      </c>
      <c r="H11" s="22">
        <f t="shared" si="1"/>
        <v>0</v>
      </c>
      <c r="I11" s="21">
        <v>0</v>
      </c>
      <c r="J11" s="21">
        <v>0</v>
      </c>
      <c r="K11" s="13"/>
    </row>
    <row r="12" spans="1:15" ht="23.25" customHeight="1" x14ac:dyDescent="0.25">
      <c r="A12" s="72"/>
      <c r="B12" s="18" t="s">
        <v>11</v>
      </c>
      <c r="C12" s="26">
        <v>0</v>
      </c>
      <c r="D12" s="26">
        <v>0</v>
      </c>
      <c r="E12" s="21">
        <f t="shared" si="0"/>
        <v>0</v>
      </c>
      <c r="F12" s="26">
        <v>0</v>
      </c>
      <c r="G12" s="26">
        <v>0</v>
      </c>
      <c r="H12" s="22">
        <f t="shared" si="1"/>
        <v>0</v>
      </c>
      <c r="I12" s="21">
        <v>0</v>
      </c>
      <c r="J12" s="21">
        <v>0</v>
      </c>
      <c r="K12" s="13"/>
    </row>
    <row r="13" spans="1:15" ht="23.25" customHeight="1" x14ac:dyDescent="0.25">
      <c r="A13" s="73"/>
      <c r="B13" s="23" t="s">
        <v>12</v>
      </c>
      <c r="C13" s="25">
        <f>SUM(C8:C12)</f>
        <v>2450</v>
      </c>
      <c r="D13" s="25">
        <f>SUM(D8:D12)</f>
        <v>1415</v>
      </c>
      <c r="E13" s="25">
        <f>SUM(E8:E12)</f>
        <v>3865</v>
      </c>
      <c r="F13" s="25">
        <f t="shared" ref="F13:H13" si="5">SUM(F8:F12)</f>
        <v>6973</v>
      </c>
      <c r="G13" s="25">
        <f t="shared" si="5"/>
        <v>246.85</v>
      </c>
      <c r="H13" s="25">
        <f t="shared" si="5"/>
        <v>7219.85</v>
      </c>
      <c r="I13" s="25">
        <f t="shared" si="2"/>
        <v>2846.1224489795918</v>
      </c>
      <c r="J13" s="25">
        <f t="shared" si="3"/>
        <v>174.45229681978799</v>
      </c>
      <c r="K13" s="13"/>
    </row>
    <row r="14" spans="1:15" ht="23.25" customHeight="1" x14ac:dyDescent="0.25">
      <c r="A14" s="71" t="s">
        <v>33</v>
      </c>
      <c r="B14" s="18" t="s">
        <v>13</v>
      </c>
      <c r="C14" s="20">
        <v>0</v>
      </c>
      <c r="D14" s="20">
        <v>0</v>
      </c>
      <c r="E14" s="21">
        <f t="shared" si="0"/>
        <v>0</v>
      </c>
      <c r="F14" s="20">
        <v>0</v>
      </c>
      <c r="G14" s="20">
        <v>0</v>
      </c>
      <c r="H14" s="22">
        <f t="shared" si="1"/>
        <v>0</v>
      </c>
      <c r="I14" s="21">
        <v>0</v>
      </c>
      <c r="J14" s="21">
        <v>0</v>
      </c>
    </row>
    <row r="15" spans="1:15" ht="23.25" customHeight="1" x14ac:dyDescent="0.25">
      <c r="A15" s="72"/>
      <c r="B15" s="18" t="s">
        <v>14</v>
      </c>
      <c r="C15" s="20">
        <v>2</v>
      </c>
      <c r="D15" s="20">
        <v>0</v>
      </c>
      <c r="E15" s="21">
        <f t="shared" si="0"/>
        <v>2</v>
      </c>
      <c r="F15" s="20">
        <v>3</v>
      </c>
      <c r="G15" s="20">
        <v>0</v>
      </c>
      <c r="H15" s="22">
        <f t="shared" si="1"/>
        <v>3</v>
      </c>
      <c r="I15" s="21">
        <f t="shared" si="2"/>
        <v>1500</v>
      </c>
      <c r="J15" s="21">
        <v>0</v>
      </c>
    </row>
    <row r="16" spans="1:15" ht="23.25" customHeight="1" x14ac:dyDescent="0.25">
      <c r="A16" s="72"/>
      <c r="B16" s="18" t="s">
        <v>15</v>
      </c>
      <c r="C16" s="20">
        <v>100</v>
      </c>
      <c r="D16" s="20">
        <v>0</v>
      </c>
      <c r="E16" s="21">
        <f t="shared" si="0"/>
        <v>100</v>
      </c>
      <c r="F16" s="20">
        <v>15</v>
      </c>
      <c r="G16" s="20">
        <v>0</v>
      </c>
      <c r="H16" s="22">
        <f t="shared" si="1"/>
        <v>15</v>
      </c>
      <c r="I16" s="21">
        <f t="shared" si="2"/>
        <v>150</v>
      </c>
      <c r="J16" s="21">
        <v>0</v>
      </c>
    </row>
    <row r="17" spans="1:16" ht="23.25" customHeight="1" x14ac:dyDescent="0.25">
      <c r="A17" s="72"/>
      <c r="B17" s="18" t="s">
        <v>37</v>
      </c>
      <c r="C17" s="20">
        <v>0</v>
      </c>
      <c r="D17" s="20">
        <v>0</v>
      </c>
      <c r="E17" s="21">
        <f t="shared" si="0"/>
        <v>0</v>
      </c>
      <c r="F17" s="20">
        <v>0</v>
      </c>
      <c r="G17" s="20">
        <v>0</v>
      </c>
      <c r="H17" s="22">
        <f t="shared" si="1"/>
        <v>0</v>
      </c>
      <c r="I17" s="21">
        <v>0</v>
      </c>
      <c r="J17" s="21">
        <v>0</v>
      </c>
    </row>
    <row r="18" spans="1:16" ht="23.25" customHeight="1" x14ac:dyDescent="0.25">
      <c r="A18" s="73"/>
      <c r="B18" s="23" t="s">
        <v>16</v>
      </c>
      <c r="C18" s="25">
        <f t="shared" ref="C18:H18" si="6">SUM(C14:C17)</f>
        <v>102</v>
      </c>
      <c r="D18" s="25">
        <f t="shared" si="6"/>
        <v>0</v>
      </c>
      <c r="E18" s="25">
        <f t="shared" si="6"/>
        <v>102</v>
      </c>
      <c r="F18" s="25">
        <f t="shared" si="6"/>
        <v>18</v>
      </c>
      <c r="G18" s="25">
        <f t="shared" si="6"/>
        <v>0</v>
      </c>
      <c r="H18" s="25">
        <f t="shared" si="6"/>
        <v>18</v>
      </c>
      <c r="I18" s="25">
        <f t="shared" si="2"/>
        <v>176.47058823529412</v>
      </c>
      <c r="J18" s="25">
        <v>0</v>
      </c>
    </row>
    <row r="19" spans="1:16" ht="23.25" customHeight="1" x14ac:dyDescent="0.25">
      <c r="A19" s="71" t="s">
        <v>34</v>
      </c>
      <c r="B19" s="18" t="s">
        <v>17</v>
      </c>
      <c r="C19" s="20">
        <v>1610</v>
      </c>
      <c r="D19" s="20">
        <v>0</v>
      </c>
      <c r="E19" s="21">
        <f t="shared" si="0"/>
        <v>1610</v>
      </c>
      <c r="F19" s="20">
        <v>66000</v>
      </c>
      <c r="G19" s="20">
        <v>0</v>
      </c>
      <c r="H19" s="22">
        <f>G19+F19</f>
        <v>66000</v>
      </c>
      <c r="I19" s="21">
        <f t="shared" si="2"/>
        <v>40993.788819875772</v>
      </c>
      <c r="J19" s="21">
        <v>0</v>
      </c>
    </row>
    <row r="20" spans="1:16" ht="23.25" customHeight="1" x14ac:dyDescent="0.25">
      <c r="A20" s="72"/>
      <c r="B20" s="18" t="s">
        <v>18</v>
      </c>
      <c r="C20" s="20">
        <v>30</v>
      </c>
      <c r="D20" s="20">
        <v>0</v>
      </c>
      <c r="E20" s="21">
        <f t="shared" si="0"/>
        <v>30</v>
      </c>
      <c r="F20" s="20">
        <v>13500</v>
      </c>
      <c r="G20" s="20">
        <v>0</v>
      </c>
      <c r="H20" s="22">
        <f t="shared" si="1"/>
        <v>13500</v>
      </c>
      <c r="I20" s="21">
        <f t="shared" si="2"/>
        <v>450000</v>
      </c>
      <c r="J20" s="21">
        <v>0</v>
      </c>
    </row>
    <row r="21" spans="1:16" ht="23.25" customHeight="1" x14ac:dyDescent="0.25">
      <c r="A21" s="72"/>
      <c r="B21" s="18" t="s">
        <v>19</v>
      </c>
      <c r="C21" s="20">
        <v>105</v>
      </c>
      <c r="D21" s="20">
        <v>0</v>
      </c>
      <c r="E21" s="21">
        <f t="shared" si="0"/>
        <v>105</v>
      </c>
      <c r="F21" s="20">
        <v>6200</v>
      </c>
      <c r="G21" s="20">
        <v>0</v>
      </c>
      <c r="H21" s="22">
        <f t="shared" si="1"/>
        <v>6200</v>
      </c>
      <c r="I21" s="21">
        <f t="shared" si="2"/>
        <v>59047.619047619053</v>
      </c>
      <c r="J21" s="21">
        <v>0</v>
      </c>
    </row>
    <row r="22" spans="1:16" ht="23.25" customHeight="1" x14ac:dyDescent="0.25">
      <c r="A22" s="72"/>
      <c r="B22" s="18" t="s">
        <v>38</v>
      </c>
      <c r="C22" s="20">
        <v>20</v>
      </c>
      <c r="D22" s="20">
        <v>0</v>
      </c>
      <c r="E22" s="21">
        <f t="shared" si="0"/>
        <v>20</v>
      </c>
      <c r="F22" s="20">
        <v>830</v>
      </c>
      <c r="G22" s="20">
        <v>0</v>
      </c>
      <c r="H22" s="22">
        <f t="shared" si="1"/>
        <v>830</v>
      </c>
      <c r="I22" s="21">
        <f t="shared" si="2"/>
        <v>41500</v>
      </c>
      <c r="J22" s="21">
        <v>0</v>
      </c>
    </row>
    <row r="23" spans="1:16" ht="23.25" customHeight="1" x14ac:dyDescent="0.25">
      <c r="A23" s="72"/>
      <c r="B23" s="18" t="s">
        <v>55</v>
      </c>
      <c r="C23" s="20">
        <v>1</v>
      </c>
      <c r="D23" s="20">
        <v>0</v>
      </c>
      <c r="E23" s="21">
        <f t="shared" si="0"/>
        <v>1</v>
      </c>
      <c r="F23" s="20">
        <v>20</v>
      </c>
      <c r="G23" s="20">
        <v>0</v>
      </c>
      <c r="H23" s="22">
        <f t="shared" si="1"/>
        <v>20</v>
      </c>
      <c r="I23" s="21">
        <f t="shared" si="2"/>
        <v>20000</v>
      </c>
      <c r="J23" s="21">
        <v>0</v>
      </c>
    </row>
    <row r="24" spans="1:16" ht="23.25" customHeight="1" x14ac:dyDescent="0.25">
      <c r="A24" s="72"/>
      <c r="B24" s="18" t="s">
        <v>39</v>
      </c>
      <c r="C24" s="20">
        <v>0</v>
      </c>
      <c r="D24" s="20">
        <v>0</v>
      </c>
      <c r="E24" s="21">
        <f t="shared" si="0"/>
        <v>0</v>
      </c>
      <c r="F24" s="20">
        <v>0</v>
      </c>
      <c r="G24" s="20">
        <v>0</v>
      </c>
      <c r="H24" s="22">
        <f t="shared" si="1"/>
        <v>0</v>
      </c>
      <c r="I24" s="21">
        <v>0</v>
      </c>
      <c r="J24" s="21">
        <v>0</v>
      </c>
    </row>
    <row r="25" spans="1:16" ht="23.25" customHeight="1" x14ac:dyDescent="0.25">
      <c r="A25" s="72"/>
      <c r="B25" s="18" t="s">
        <v>56</v>
      </c>
      <c r="C25" s="20">
        <v>0</v>
      </c>
      <c r="D25" s="20">
        <v>0</v>
      </c>
      <c r="E25" s="21">
        <f t="shared" si="0"/>
        <v>0</v>
      </c>
      <c r="F25" s="20">
        <v>0</v>
      </c>
      <c r="G25" s="20">
        <v>0</v>
      </c>
      <c r="H25" s="22">
        <f t="shared" si="1"/>
        <v>0</v>
      </c>
      <c r="I25" s="21">
        <v>0</v>
      </c>
      <c r="J25" s="21">
        <v>0</v>
      </c>
      <c r="P25" s="4"/>
    </row>
    <row r="26" spans="1:16" ht="23.25" customHeight="1" x14ac:dyDescent="0.25">
      <c r="A26" s="72"/>
      <c r="B26" s="18" t="s">
        <v>40</v>
      </c>
      <c r="C26" s="20">
        <v>0</v>
      </c>
      <c r="D26" s="20">
        <v>0</v>
      </c>
      <c r="E26" s="21">
        <f t="shared" si="0"/>
        <v>0</v>
      </c>
      <c r="F26" s="20">
        <v>0</v>
      </c>
      <c r="G26" s="20">
        <v>0</v>
      </c>
      <c r="H26" s="22">
        <f t="shared" si="1"/>
        <v>0</v>
      </c>
      <c r="I26" s="21">
        <v>0</v>
      </c>
      <c r="J26" s="21">
        <v>0</v>
      </c>
    </row>
    <row r="27" spans="1:16" ht="23.25" customHeight="1" x14ac:dyDescent="0.25">
      <c r="A27" s="72"/>
      <c r="B27" s="18" t="s">
        <v>41</v>
      </c>
      <c r="C27" s="20">
        <v>0</v>
      </c>
      <c r="D27" s="20">
        <v>0</v>
      </c>
      <c r="E27" s="21">
        <f t="shared" si="0"/>
        <v>0</v>
      </c>
      <c r="F27" s="20">
        <v>0</v>
      </c>
      <c r="G27" s="20">
        <v>0</v>
      </c>
      <c r="H27" s="22">
        <f t="shared" si="1"/>
        <v>0</v>
      </c>
      <c r="I27" s="21">
        <v>0</v>
      </c>
      <c r="J27" s="21">
        <v>0</v>
      </c>
    </row>
    <row r="28" spans="1:16" ht="23.25" customHeight="1" x14ac:dyDescent="0.25">
      <c r="A28" s="72"/>
      <c r="B28" s="18" t="s">
        <v>42</v>
      </c>
      <c r="C28" s="20">
        <v>6</v>
      </c>
      <c r="D28" s="20">
        <v>0</v>
      </c>
      <c r="E28" s="21">
        <f t="shared" si="0"/>
        <v>6</v>
      </c>
      <c r="F28" s="20">
        <v>100</v>
      </c>
      <c r="G28" s="20">
        <v>0</v>
      </c>
      <c r="H28" s="22">
        <f t="shared" si="1"/>
        <v>100</v>
      </c>
      <c r="I28" s="21">
        <f t="shared" si="2"/>
        <v>16666.666666666668</v>
      </c>
      <c r="J28" s="21">
        <v>0</v>
      </c>
    </row>
    <row r="29" spans="1:16" ht="23.25" customHeight="1" x14ac:dyDescent="0.25">
      <c r="A29" s="72"/>
      <c r="B29" s="18" t="s">
        <v>43</v>
      </c>
      <c r="C29" s="20">
        <v>0</v>
      </c>
      <c r="D29" s="20">
        <v>0</v>
      </c>
      <c r="E29" s="21">
        <f t="shared" si="0"/>
        <v>0</v>
      </c>
      <c r="F29" s="20">
        <v>0</v>
      </c>
      <c r="G29" s="20">
        <v>0</v>
      </c>
      <c r="H29" s="22">
        <f t="shared" si="1"/>
        <v>0</v>
      </c>
      <c r="I29" s="21">
        <v>0</v>
      </c>
      <c r="J29" s="21">
        <v>0</v>
      </c>
    </row>
    <row r="30" spans="1:16" ht="23.25" customHeight="1" x14ac:dyDescent="0.25">
      <c r="A30" s="72"/>
      <c r="B30" s="18" t="s">
        <v>57</v>
      </c>
      <c r="C30" s="20">
        <v>12</v>
      </c>
      <c r="D30" s="20">
        <v>0</v>
      </c>
      <c r="E30" s="21">
        <f t="shared" si="0"/>
        <v>12</v>
      </c>
      <c r="F30" s="20">
        <v>428</v>
      </c>
      <c r="G30" s="20">
        <v>0</v>
      </c>
      <c r="H30" s="22">
        <f t="shared" si="1"/>
        <v>428</v>
      </c>
      <c r="I30" s="21">
        <f t="shared" si="2"/>
        <v>35666.666666666664</v>
      </c>
      <c r="J30" s="21">
        <v>0</v>
      </c>
    </row>
    <row r="31" spans="1:16" ht="23.25" customHeight="1" x14ac:dyDescent="0.25">
      <c r="A31" s="73"/>
      <c r="B31" s="23" t="s">
        <v>20</v>
      </c>
      <c r="C31" s="25">
        <f>SUM(C19:C30)</f>
        <v>1784</v>
      </c>
      <c r="D31" s="25">
        <f t="shared" ref="D31:H31" si="7">SUM(D19:D30)</f>
        <v>0</v>
      </c>
      <c r="E31" s="25">
        <f t="shared" si="7"/>
        <v>1784</v>
      </c>
      <c r="F31" s="25">
        <f t="shared" si="7"/>
        <v>87078</v>
      </c>
      <c r="G31" s="25">
        <f t="shared" si="7"/>
        <v>0</v>
      </c>
      <c r="H31" s="25">
        <f t="shared" si="7"/>
        <v>87078</v>
      </c>
      <c r="I31" s="25">
        <f t="shared" si="2"/>
        <v>48810.538116591932</v>
      </c>
      <c r="J31" s="25">
        <v>0</v>
      </c>
    </row>
    <row r="32" spans="1:16" ht="23.25" customHeight="1" x14ac:dyDescent="0.25">
      <c r="A32" s="71" t="s">
        <v>35</v>
      </c>
      <c r="B32" s="18" t="s">
        <v>21</v>
      </c>
      <c r="C32" s="20">
        <v>15</v>
      </c>
      <c r="D32" s="20">
        <v>0</v>
      </c>
      <c r="E32" s="21">
        <f t="shared" si="0"/>
        <v>15</v>
      </c>
      <c r="F32" s="20">
        <v>560</v>
      </c>
      <c r="G32" s="20">
        <v>0</v>
      </c>
      <c r="H32" s="22">
        <f t="shared" si="1"/>
        <v>560</v>
      </c>
      <c r="I32" s="21">
        <f t="shared" si="2"/>
        <v>37333.333333333336</v>
      </c>
      <c r="J32" s="21">
        <v>0</v>
      </c>
    </row>
    <row r="33" spans="1:10" ht="23.25" customHeight="1" x14ac:dyDescent="0.25">
      <c r="A33" s="72"/>
      <c r="B33" s="18" t="s">
        <v>22</v>
      </c>
      <c r="C33" s="20">
        <v>50</v>
      </c>
      <c r="D33" s="20">
        <v>0</v>
      </c>
      <c r="E33" s="21">
        <f t="shared" si="0"/>
        <v>50</v>
      </c>
      <c r="F33" s="20">
        <v>3200</v>
      </c>
      <c r="G33" s="20">
        <v>0</v>
      </c>
      <c r="H33" s="22">
        <f t="shared" si="1"/>
        <v>3200</v>
      </c>
      <c r="I33" s="21">
        <f t="shared" si="2"/>
        <v>64000</v>
      </c>
      <c r="J33" s="21">
        <v>0</v>
      </c>
    </row>
    <row r="34" spans="1:10" ht="23.25" customHeight="1" x14ac:dyDescent="0.25">
      <c r="A34" s="72"/>
      <c r="B34" s="18" t="s">
        <v>23</v>
      </c>
      <c r="C34" s="20">
        <v>55</v>
      </c>
      <c r="D34" s="20">
        <v>0</v>
      </c>
      <c r="E34" s="21">
        <f t="shared" si="0"/>
        <v>55</v>
      </c>
      <c r="F34" s="20">
        <v>2000</v>
      </c>
      <c r="G34" s="20">
        <v>0</v>
      </c>
      <c r="H34" s="22">
        <f>G34+F34</f>
        <v>2000</v>
      </c>
      <c r="I34" s="21">
        <f t="shared" si="2"/>
        <v>36363.636363636368</v>
      </c>
      <c r="J34" s="21">
        <v>0</v>
      </c>
    </row>
    <row r="35" spans="1:10" ht="23.25" customHeight="1" x14ac:dyDescent="0.25">
      <c r="A35" s="72"/>
      <c r="B35" s="18" t="s">
        <v>44</v>
      </c>
      <c r="C35" s="20">
        <v>5</v>
      </c>
      <c r="D35" s="20">
        <v>0</v>
      </c>
      <c r="E35" s="21">
        <f t="shared" si="0"/>
        <v>5</v>
      </c>
      <c r="F35" s="20">
        <v>170</v>
      </c>
      <c r="G35" s="20">
        <v>0</v>
      </c>
      <c r="H35" s="22">
        <f t="shared" si="1"/>
        <v>170</v>
      </c>
      <c r="I35" s="21">
        <f t="shared" si="2"/>
        <v>34000</v>
      </c>
      <c r="J35" s="21">
        <v>0</v>
      </c>
    </row>
    <row r="36" spans="1:10" ht="23.25" customHeight="1" x14ac:dyDescent="0.25">
      <c r="A36" s="72"/>
      <c r="B36" s="18" t="s">
        <v>45</v>
      </c>
      <c r="C36" s="20">
        <v>10</v>
      </c>
      <c r="D36" s="20">
        <v>0</v>
      </c>
      <c r="E36" s="21">
        <f t="shared" si="0"/>
        <v>10</v>
      </c>
      <c r="F36" s="20">
        <v>472</v>
      </c>
      <c r="G36" s="20">
        <v>0</v>
      </c>
      <c r="H36" s="22">
        <f t="shared" si="1"/>
        <v>472</v>
      </c>
      <c r="I36" s="21">
        <f t="shared" si="2"/>
        <v>47200</v>
      </c>
      <c r="J36" s="21">
        <v>0</v>
      </c>
    </row>
    <row r="37" spans="1:10" ht="23.25" customHeight="1" x14ac:dyDescent="0.25">
      <c r="A37" s="72"/>
      <c r="B37" s="18" t="s">
        <v>24</v>
      </c>
      <c r="C37" s="20">
        <v>0</v>
      </c>
      <c r="D37" s="20">
        <v>0</v>
      </c>
      <c r="E37" s="21">
        <f t="shared" si="0"/>
        <v>0</v>
      </c>
      <c r="F37" s="20">
        <v>0</v>
      </c>
      <c r="G37" s="20">
        <v>0</v>
      </c>
      <c r="H37" s="22">
        <f t="shared" si="1"/>
        <v>0</v>
      </c>
      <c r="I37" s="21">
        <v>0</v>
      </c>
      <c r="J37" s="21">
        <v>0</v>
      </c>
    </row>
    <row r="38" spans="1:10" ht="23.25" customHeight="1" x14ac:dyDescent="0.25">
      <c r="A38" s="73"/>
      <c r="B38" s="23" t="s">
        <v>25</v>
      </c>
      <c r="C38" s="25">
        <f>SUM(C32:C37)</f>
        <v>135</v>
      </c>
      <c r="D38" s="25">
        <f t="shared" ref="D38:F38" si="8">SUM(D32:D37)</f>
        <v>0</v>
      </c>
      <c r="E38" s="25">
        <f t="shared" si="8"/>
        <v>135</v>
      </c>
      <c r="F38" s="25">
        <f t="shared" si="8"/>
        <v>6402</v>
      </c>
      <c r="G38" s="25">
        <f>SUM(G32:G37)</f>
        <v>0</v>
      </c>
      <c r="H38" s="25">
        <f t="shared" ref="H38" si="9">SUM(H32:H37)</f>
        <v>6402</v>
      </c>
      <c r="I38" s="25">
        <f t="shared" si="2"/>
        <v>47422.222222222226</v>
      </c>
      <c r="J38" s="25">
        <v>0</v>
      </c>
    </row>
    <row r="39" spans="1:10" ht="23.25" customHeight="1" x14ac:dyDescent="0.25">
      <c r="A39" s="71" t="s">
        <v>36</v>
      </c>
      <c r="B39" s="18" t="s">
        <v>26</v>
      </c>
      <c r="C39" s="27">
        <v>2850</v>
      </c>
      <c r="D39" s="27">
        <v>550</v>
      </c>
      <c r="E39" s="22">
        <f t="shared" si="0"/>
        <v>3400</v>
      </c>
      <c r="F39" s="27">
        <v>27360</v>
      </c>
      <c r="G39" s="27">
        <v>770</v>
      </c>
      <c r="H39" s="22">
        <f t="shared" si="1"/>
        <v>28130</v>
      </c>
      <c r="I39" s="21">
        <f t="shared" si="2"/>
        <v>9600</v>
      </c>
      <c r="J39" s="21">
        <f t="shared" si="3"/>
        <v>1400</v>
      </c>
    </row>
    <row r="40" spans="1:10" ht="23.25" customHeight="1" x14ac:dyDescent="0.25">
      <c r="A40" s="72"/>
      <c r="B40" s="18" t="s">
        <v>27</v>
      </c>
      <c r="C40" s="27">
        <v>410</v>
      </c>
      <c r="D40" s="27">
        <v>0</v>
      </c>
      <c r="E40" s="22">
        <f t="shared" si="0"/>
        <v>410</v>
      </c>
      <c r="F40" s="27">
        <v>23780</v>
      </c>
      <c r="G40" s="27">
        <v>0</v>
      </c>
      <c r="H40" s="22">
        <f t="shared" si="1"/>
        <v>23780</v>
      </c>
      <c r="I40" s="21">
        <f t="shared" si="2"/>
        <v>58000</v>
      </c>
      <c r="J40" s="21">
        <v>0</v>
      </c>
    </row>
    <row r="41" spans="1:10" ht="23.25" customHeight="1" x14ac:dyDescent="0.25">
      <c r="A41" s="72"/>
      <c r="B41" s="18" t="s">
        <v>46</v>
      </c>
      <c r="C41" s="27">
        <v>70</v>
      </c>
      <c r="D41" s="27">
        <v>0</v>
      </c>
      <c r="E41" s="22">
        <f t="shared" si="0"/>
        <v>70</v>
      </c>
      <c r="F41" s="27">
        <v>4200</v>
      </c>
      <c r="G41" s="27">
        <v>0</v>
      </c>
      <c r="H41" s="22">
        <f t="shared" si="1"/>
        <v>4200</v>
      </c>
      <c r="I41" s="21">
        <f t="shared" si="2"/>
        <v>60000</v>
      </c>
      <c r="J41" s="21">
        <v>0</v>
      </c>
    </row>
    <row r="42" spans="1:10" ht="23.25" customHeight="1" x14ac:dyDescent="0.25">
      <c r="A42" s="72"/>
      <c r="B42" s="18" t="s">
        <v>47</v>
      </c>
      <c r="C42" s="27">
        <v>0</v>
      </c>
      <c r="D42" s="27">
        <v>1.5</v>
      </c>
      <c r="E42" s="22">
        <f t="shared" si="0"/>
        <v>1.5</v>
      </c>
      <c r="F42" s="27">
        <v>0</v>
      </c>
      <c r="G42" s="27">
        <v>1.5</v>
      </c>
      <c r="H42" s="22">
        <f t="shared" si="1"/>
        <v>1.5</v>
      </c>
      <c r="I42" s="21">
        <v>0</v>
      </c>
      <c r="J42" s="21">
        <f t="shared" si="3"/>
        <v>1000</v>
      </c>
    </row>
    <row r="43" spans="1:10" ht="23.25" customHeight="1" x14ac:dyDescent="0.25">
      <c r="A43" s="72"/>
      <c r="B43" s="18" t="s">
        <v>48</v>
      </c>
      <c r="C43" s="27">
        <v>0</v>
      </c>
      <c r="D43" s="27">
        <v>1</v>
      </c>
      <c r="E43" s="22">
        <f t="shared" si="0"/>
        <v>1</v>
      </c>
      <c r="F43" s="27">
        <v>0</v>
      </c>
      <c r="G43" s="27">
        <v>0.8</v>
      </c>
      <c r="H43" s="22">
        <f t="shared" si="1"/>
        <v>0.8</v>
      </c>
      <c r="I43" s="21">
        <v>0</v>
      </c>
      <c r="J43" s="21">
        <f t="shared" si="3"/>
        <v>800</v>
      </c>
    </row>
    <row r="44" spans="1:10" ht="23.25" customHeight="1" x14ac:dyDescent="0.25">
      <c r="A44" s="72"/>
      <c r="B44" s="18" t="s">
        <v>49</v>
      </c>
      <c r="C44" s="27">
        <v>0</v>
      </c>
      <c r="D44" s="27">
        <v>0</v>
      </c>
      <c r="E44" s="22">
        <f t="shared" si="0"/>
        <v>0</v>
      </c>
      <c r="F44" s="27">
        <v>0</v>
      </c>
      <c r="G44" s="27">
        <v>0</v>
      </c>
      <c r="H44" s="22">
        <f t="shared" si="1"/>
        <v>0</v>
      </c>
      <c r="I44" s="21">
        <v>0</v>
      </c>
      <c r="J44" s="21">
        <v>0</v>
      </c>
    </row>
    <row r="45" spans="1:10" ht="23.25" customHeight="1" x14ac:dyDescent="0.25">
      <c r="A45" s="72"/>
      <c r="B45" s="18" t="s">
        <v>50</v>
      </c>
      <c r="C45" s="27">
        <v>0</v>
      </c>
      <c r="D45" s="27">
        <v>0</v>
      </c>
      <c r="E45" s="22">
        <f t="shared" si="0"/>
        <v>0</v>
      </c>
      <c r="F45" s="27">
        <v>0</v>
      </c>
      <c r="G45" s="27">
        <v>0</v>
      </c>
      <c r="H45" s="22">
        <f t="shared" si="1"/>
        <v>0</v>
      </c>
      <c r="I45" s="21">
        <v>0</v>
      </c>
      <c r="J45" s="21">
        <v>0</v>
      </c>
    </row>
    <row r="46" spans="1:10" ht="23.25" customHeight="1" x14ac:dyDescent="0.25">
      <c r="A46" s="72"/>
      <c r="B46" s="18" t="s">
        <v>28</v>
      </c>
      <c r="C46" s="27">
        <v>5</v>
      </c>
      <c r="D46" s="27">
        <v>54</v>
      </c>
      <c r="E46" s="22">
        <f t="shared" si="0"/>
        <v>59</v>
      </c>
      <c r="F46" s="27">
        <v>135</v>
      </c>
      <c r="G46" s="27">
        <v>97.2</v>
      </c>
      <c r="H46" s="22">
        <f t="shared" si="1"/>
        <v>232.2</v>
      </c>
      <c r="I46" s="21">
        <f t="shared" si="2"/>
        <v>27000</v>
      </c>
      <c r="J46" s="21">
        <f t="shared" si="3"/>
        <v>1800</v>
      </c>
    </row>
    <row r="47" spans="1:10" ht="23.25" customHeight="1" x14ac:dyDescent="0.25">
      <c r="A47" s="73"/>
      <c r="B47" s="23" t="s">
        <v>29</v>
      </c>
      <c r="C47" s="25">
        <f>SUM(C39:C46)</f>
        <v>3335</v>
      </c>
      <c r="D47" s="25">
        <f t="shared" ref="D47:H47" si="10">SUM(D39:D46)</f>
        <v>606.5</v>
      </c>
      <c r="E47" s="25">
        <f t="shared" si="10"/>
        <v>3941.5</v>
      </c>
      <c r="F47" s="25">
        <f t="shared" si="10"/>
        <v>55475</v>
      </c>
      <c r="G47" s="25">
        <f t="shared" si="10"/>
        <v>869.5</v>
      </c>
      <c r="H47" s="25">
        <f t="shared" si="10"/>
        <v>56344.5</v>
      </c>
      <c r="I47" s="25">
        <f t="shared" ref="I47:I49" si="11">F47/C47*1000</f>
        <v>16634.182908545728</v>
      </c>
      <c r="J47" s="25">
        <f t="shared" ref="J47:J49" si="12">G47/D47*1000</f>
        <v>1433.6356141797198</v>
      </c>
    </row>
    <row r="48" spans="1:10" ht="23.25" customHeight="1" x14ac:dyDescent="0.25">
      <c r="A48" s="32"/>
      <c r="B48" s="23" t="s">
        <v>58</v>
      </c>
      <c r="C48" s="28">
        <v>0</v>
      </c>
      <c r="D48" s="28">
        <v>0</v>
      </c>
      <c r="E48" s="25">
        <f>D48+C48</f>
        <v>0</v>
      </c>
      <c r="F48" s="28">
        <v>0</v>
      </c>
      <c r="G48" s="28">
        <v>0</v>
      </c>
      <c r="H48" s="25">
        <f>G48+F48</f>
        <v>0</v>
      </c>
      <c r="I48" s="25">
        <v>0</v>
      </c>
      <c r="J48" s="25">
        <v>0</v>
      </c>
    </row>
    <row r="49" spans="1:25" ht="23.25" customHeight="1" x14ac:dyDescent="0.25">
      <c r="A49" s="74" t="s">
        <v>30</v>
      </c>
      <c r="B49" s="75"/>
      <c r="C49" s="30">
        <f t="shared" ref="C49:G49" si="13">SUM(C7+C13+C18+C31+C38+C47+C48)</f>
        <v>16206</v>
      </c>
      <c r="D49" s="30">
        <f t="shared" si="13"/>
        <v>22921.5</v>
      </c>
      <c r="E49" s="30">
        <f t="shared" si="13"/>
        <v>39127.5</v>
      </c>
      <c r="F49" s="30">
        <f t="shared" si="13"/>
        <v>189983</v>
      </c>
      <c r="G49" s="30">
        <f t="shared" si="13"/>
        <v>12319.34</v>
      </c>
      <c r="H49" s="30">
        <f>SUM(H7+H13+H18+H31+H38+H47+H48)</f>
        <v>202302.34</v>
      </c>
      <c r="I49" s="30">
        <f t="shared" si="11"/>
        <v>11723.003825743552</v>
      </c>
      <c r="J49" s="30">
        <f t="shared" si="12"/>
        <v>537.45784525445538</v>
      </c>
    </row>
    <row r="50" spans="1:25" x14ac:dyDescent="0.25">
      <c r="A50" s="33"/>
      <c r="B50" s="33"/>
      <c r="C50" s="33"/>
      <c r="D50" s="33"/>
      <c r="E50" s="33"/>
      <c r="F50" s="33"/>
      <c r="G50" s="33"/>
      <c r="H50" s="33"/>
      <c r="I50" s="33"/>
      <c r="J50" s="33"/>
    </row>
    <row r="51" spans="1:25" ht="32.25" x14ac:dyDescent="0.85">
      <c r="A51" s="33"/>
      <c r="B51" s="7"/>
      <c r="C51" s="77"/>
      <c r="D51" s="77"/>
      <c r="E51" s="10"/>
      <c r="F51" s="10"/>
      <c r="G51" s="77"/>
      <c r="H51" s="77"/>
      <c r="I51" s="7"/>
      <c r="J51" s="7"/>
    </row>
    <row r="52" spans="1:25" ht="32.25" x14ac:dyDescent="0.85">
      <c r="B52" s="9"/>
      <c r="C52" s="77"/>
      <c r="D52" s="77"/>
      <c r="E52" s="10"/>
      <c r="F52" s="10"/>
      <c r="G52" s="77"/>
      <c r="H52" s="77"/>
      <c r="I52" s="9"/>
      <c r="J52" s="5"/>
    </row>
    <row r="53" spans="1:25" ht="32.25" x14ac:dyDescent="0.85">
      <c r="C53" s="76"/>
      <c r="D53" s="76"/>
      <c r="E53" s="11"/>
      <c r="F53" s="11"/>
      <c r="G53" s="77"/>
      <c r="H53" s="77"/>
    </row>
    <row r="54" spans="1:25" ht="66.75" customHeight="1" x14ac:dyDescent="0.75">
      <c r="C54" s="6"/>
      <c r="D54" s="6"/>
      <c r="E54" s="6"/>
      <c r="F54" s="6"/>
      <c r="G54" s="6"/>
      <c r="H54" s="6"/>
      <c r="I54" s="6"/>
      <c r="Y54" s="1" t="s">
        <v>59</v>
      </c>
    </row>
  </sheetData>
  <mergeCells count="19">
    <mergeCell ref="C53:D53"/>
    <mergeCell ref="G53:H53"/>
    <mergeCell ref="A39:A47"/>
    <mergeCell ref="M4:O4"/>
    <mergeCell ref="A8:A13"/>
    <mergeCell ref="A14:A18"/>
    <mergeCell ref="A19:A31"/>
    <mergeCell ref="A32:A38"/>
    <mergeCell ref="A4:A7"/>
    <mergeCell ref="C51:D51"/>
    <mergeCell ref="G51:H51"/>
    <mergeCell ref="C52:D52"/>
    <mergeCell ref="G52:H52"/>
    <mergeCell ref="A49:B49"/>
    <mergeCell ref="A1:J1"/>
    <mergeCell ref="A2:B3"/>
    <mergeCell ref="C2:E2"/>
    <mergeCell ref="F2:H2"/>
    <mergeCell ref="I2:J2"/>
  </mergeCells>
  <printOptions horizontalCentered="1"/>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rightToLeft="1" zoomScaleNormal="100" workbookViewId="0">
      <selection activeCell="Q18" sqref="Q18"/>
    </sheetView>
  </sheetViews>
  <sheetFormatPr defaultColWidth="7.42578125" defaultRowHeight="21" customHeight="1" x14ac:dyDescent="0.25"/>
  <cols>
    <col min="1" max="1" width="7.42578125" style="33"/>
    <col min="2" max="2" width="18" style="33" customWidth="1"/>
    <col min="3" max="10" width="13.42578125" style="33" customWidth="1"/>
    <col min="11" max="16384" width="7.42578125" style="33"/>
  </cols>
  <sheetData>
    <row r="1" spans="1:15" ht="23.25" customHeight="1" x14ac:dyDescent="0.25">
      <c r="A1" s="67" t="s">
        <v>74</v>
      </c>
      <c r="B1" s="67"/>
      <c r="C1" s="67"/>
      <c r="D1" s="67"/>
      <c r="E1" s="67"/>
      <c r="F1" s="67"/>
      <c r="G1" s="67"/>
      <c r="H1" s="67"/>
      <c r="I1" s="67"/>
      <c r="J1" s="67"/>
    </row>
    <row r="2" spans="1:15" ht="23.25" customHeight="1" x14ac:dyDescent="0.25">
      <c r="A2" s="68" t="s">
        <v>0</v>
      </c>
      <c r="B2" s="68"/>
      <c r="C2" s="69" t="s">
        <v>51</v>
      </c>
      <c r="D2" s="69"/>
      <c r="E2" s="69"/>
      <c r="F2" s="69" t="s">
        <v>52</v>
      </c>
      <c r="G2" s="69"/>
      <c r="H2" s="69"/>
      <c r="I2" s="69" t="s">
        <v>53</v>
      </c>
      <c r="J2" s="69"/>
    </row>
    <row r="3" spans="1:15" ht="23.25" customHeight="1" x14ac:dyDescent="0.25">
      <c r="A3" s="68"/>
      <c r="B3" s="68"/>
      <c r="C3" s="17" t="s">
        <v>1</v>
      </c>
      <c r="D3" s="17" t="s">
        <v>2</v>
      </c>
      <c r="E3" s="17" t="s">
        <v>3</v>
      </c>
      <c r="F3" s="17" t="s">
        <v>1</v>
      </c>
      <c r="G3" s="17" t="s">
        <v>2</v>
      </c>
      <c r="H3" s="17" t="s">
        <v>3</v>
      </c>
      <c r="I3" s="17" t="s">
        <v>1</v>
      </c>
      <c r="J3" s="17" t="s">
        <v>2</v>
      </c>
      <c r="K3" s="34"/>
      <c r="L3" s="34"/>
    </row>
    <row r="4" spans="1:15" ht="23.25" customHeight="1" x14ac:dyDescent="0.25">
      <c r="A4" s="71" t="s">
        <v>31</v>
      </c>
      <c r="B4" s="18" t="s">
        <v>4</v>
      </c>
      <c r="C4" s="39">
        <v>185</v>
      </c>
      <c r="D4" s="39">
        <v>120</v>
      </c>
      <c r="E4" s="21">
        <f>D4+C4</f>
        <v>305</v>
      </c>
      <c r="F4" s="39">
        <v>462.5</v>
      </c>
      <c r="G4" s="39">
        <v>72</v>
      </c>
      <c r="H4" s="22">
        <f>G4+F4</f>
        <v>534.5</v>
      </c>
      <c r="I4" s="21">
        <f>F4/C4*1000</f>
        <v>2500</v>
      </c>
      <c r="J4" s="21">
        <f>G4/D4*1000</f>
        <v>600</v>
      </c>
      <c r="K4" s="82"/>
      <c r="L4" s="83"/>
      <c r="M4" s="84"/>
      <c r="N4" s="84"/>
      <c r="O4" s="84"/>
    </row>
    <row r="5" spans="1:15" ht="23.25" customHeight="1" x14ac:dyDescent="0.25">
      <c r="A5" s="72"/>
      <c r="B5" s="18" t="s">
        <v>5</v>
      </c>
      <c r="C5" s="27">
        <v>230</v>
      </c>
      <c r="D5" s="27">
        <v>150</v>
      </c>
      <c r="E5" s="22">
        <f t="shared" ref="E5:E46" si="0">D5+C5</f>
        <v>380</v>
      </c>
      <c r="F5" s="27">
        <v>736</v>
      </c>
      <c r="G5" s="39">
        <v>75</v>
      </c>
      <c r="H5" s="22">
        <f t="shared" ref="H5:H46" si="1">G5+F5</f>
        <v>811</v>
      </c>
      <c r="I5" s="21">
        <f t="shared" ref="I5:I49" si="2">F5/C5*1000</f>
        <v>3200</v>
      </c>
      <c r="J5" s="21">
        <f t="shared" ref="J5:J49" si="3">G5/D5*1000</f>
        <v>500</v>
      </c>
      <c r="K5" s="82"/>
      <c r="L5" s="83"/>
    </row>
    <row r="6" spans="1:15" ht="23.25" customHeight="1" x14ac:dyDescent="0.25">
      <c r="A6" s="72"/>
      <c r="B6" s="18" t="s">
        <v>6</v>
      </c>
      <c r="C6" s="27">
        <v>800</v>
      </c>
      <c r="D6" s="27">
        <v>0</v>
      </c>
      <c r="E6" s="22">
        <f t="shared" si="0"/>
        <v>800</v>
      </c>
      <c r="F6" s="27">
        <v>2800</v>
      </c>
      <c r="G6" s="39">
        <v>0</v>
      </c>
      <c r="H6" s="22">
        <f t="shared" si="1"/>
        <v>2800</v>
      </c>
      <c r="I6" s="21">
        <f t="shared" si="2"/>
        <v>3500</v>
      </c>
      <c r="J6" s="21">
        <v>0</v>
      </c>
      <c r="K6" s="82"/>
      <c r="L6" s="83"/>
    </row>
    <row r="7" spans="1:15" ht="23.25" customHeight="1" x14ac:dyDescent="0.25">
      <c r="A7" s="73"/>
      <c r="B7" s="23" t="s">
        <v>7</v>
      </c>
      <c r="C7" s="25">
        <f t="shared" ref="C7:H7" si="4">SUM(C4:C6)</f>
        <v>1215</v>
      </c>
      <c r="D7" s="25">
        <f t="shared" si="4"/>
        <v>270</v>
      </c>
      <c r="E7" s="25">
        <f t="shared" si="4"/>
        <v>1485</v>
      </c>
      <c r="F7" s="25">
        <f t="shared" si="4"/>
        <v>3998.5</v>
      </c>
      <c r="G7" s="25">
        <f t="shared" si="4"/>
        <v>147</v>
      </c>
      <c r="H7" s="25">
        <f t="shared" si="4"/>
        <v>4145.5</v>
      </c>
      <c r="I7" s="25">
        <f t="shared" si="2"/>
        <v>3290.9465020576131</v>
      </c>
      <c r="J7" s="25">
        <f t="shared" si="3"/>
        <v>544.44444444444434</v>
      </c>
      <c r="K7" s="82"/>
      <c r="L7" s="83"/>
    </row>
    <row r="8" spans="1:15" ht="23.25" customHeight="1" x14ac:dyDescent="0.25">
      <c r="A8" s="71" t="s">
        <v>32</v>
      </c>
      <c r="B8" s="18" t="s">
        <v>8</v>
      </c>
      <c r="C8" s="39">
        <v>0</v>
      </c>
      <c r="D8" s="39">
        <v>40</v>
      </c>
      <c r="E8" s="21">
        <f t="shared" si="0"/>
        <v>40</v>
      </c>
      <c r="F8" s="39">
        <v>0</v>
      </c>
      <c r="G8" s="39">
        <v>24</v>
      </c>
      <c r="H8" s="22">
        <f t="shared" si="1"/>
        <v>24</v>
      </c>
      <c r="I8" s="21">
        <v>0</v>
      </c>
      <c r="J8" s="21">
        <f t="shared" si="3"/>
        <v>600</v>
      </c>
      <c r="K8" s="35"/>
    </row>
    <row r="9" spans="1:15" ht="23.25" customHeight="1" x14ac:dyDescent="0.25">
      <c r="A9" s="72"/>
      <c r="B9" s="18" t="s">
        <v>9</v>
      </c>
      <c r="C9" s="39">
        <v>225</v>
      </c>
      <c r="D9" s="39">
        <v>0</v>
      </c>
      <c r="E9" s="21">
        <f t="shared" si="0"/>
        <v>225</v>
      </c>
      <c r="F9" s="39">
        <v>450</v>
      </c>
      <c r="G9" s="39">
        <v>0</v>
      </c>
      <c r="H9" s="22">
        <f t="shared" si="1"/>
        <v>450</v>
      </c>
      <c r="I9" s="21">
        <f t="shared" si="2"/>
        <v>2000</v>
      </c>
      <c r="J9" s="21">
        <v>0</v>
      </c>
      <c r="K9" s="35"/>
    </row>
    <row r="10" spans="1:15" ht="23.25" customHeight="1" x14ac:dyDescent="0.25">
      <c r="A10" s="72"/>
      <c r="B10" s="18" t="s">
        <v>10</v>
      </c>
      <c r="C10" s="39">
        <v>0</v>
      </c>
      <c r="D10" s="39">
        <v>25</v>
      </c>
      <c r="E10" s="21">
        <f t="shared" si="0"/>
        <v>25</v>
      </c>
      <c r="F10" s="39">
        <v>0</v>
      </c>
      <c r="G10" s="39">
        <v>5</v>
      </c>
      <c r="H10" s="22">
        <f t="shared" si="1"/>
        <v>5</v>
      </c>
      <c r="I10" s="21">
        <v>0</v>
      </c>
      <c r="J10" s="21">
        <f t="shared" si="3"/>
        <v>200</v>
      </c>
      <c r="K10" s="35"/>
    </row>
    <row r="11" spans="1:15" ht="23.25" customHeight="1" x14ac:dyDescent="0.25">
      <c r="A11" s="72"/>
      <c r="B11" s="18" t="s">
        <v>54</v>
      </c>
      <c r="C11" s="39">
        <v>1750</v>
      </c>
      <c r="D11" s="39">
        <v>0</v>
      </c>
      <c r="E11" s="21">
        <f t="shared" si="0"/>
        <v>1750</v>
      </c>
      <c r="F11" s="39">
        <v>4375</v>
      </c>
      <c r="G11" s="39">
        <v>0</v>
      </c>
      <c r="H11" s="22">
        <f t="shared" si="1"/>
        <v>4375</v>
      </c>
      <c r="I11" s="21">
        <f t="shared" si="2"/>
        <v>2500</v>
      </c>
      <c r="J11" s="21">
        <v>0</v>
      </c>
      <c r="K11" s="35"/>
    </row>
    <row r="12" spans="1:15" ht="23.25" customHeight="1" x14ac:dyDescent="0.25">
      <c r="A12" s="72"/>
      <c r="B12" s="18" t="s">
        <v>11</v>
      </c>
      <c r="C12" s="39">
        <v>15</v>
      </c>
      <c r="D12" s="39">
        <v>0</v>
      </c>
      <c r="E12" s="21">
        <f t="shared" si="0"/>
        <v>15</v>
      </c>
      <c r="F12" s="39">
        <v>30</v>
      </c>
      <c r="G12" s="39">
        <v>0</v>
      </c>
      <c r="H12" s="22">
        <f t="shared" si="1"/>
        <v>30</v>
      </c>
      <c r="I12" s="21">
        <f t="shared" si="2"/>
        <v>2000</v>
      </c>
      <c r="J12" s="21">
        <v>0</v>
      </c>
      <c r="K12" s="35"/>
    </row>
    <row r="13" spans="1:15" ht="23.25" customHeight="1" x14ac:dyDescent="0.25">
      <c r="A13" s="73"/>
      <c r="B13" s="23" t="s">
        <v>12</v>
      </c>
      <c r="C13" s="25">
        <f>SUM(C8:C12)</f>
        <v>1990</v>
      </c>
      <c r="D13" s="25">
        <f>SUM(D8:D12)</f>
        <v>65</v>
      </c>
      <c r="E13" s="25">
        <f>SUM(E8:E12)</f>
        <v>2055</v>
      </c>
      <c r="F13" s="25">
        <f t="shared" ref="F13:H13" si="5">SUM(F8:F12)</f>
        <v>4855</v>
      </c>
      <c r="G13" s="25">
        <f t="shared" si="5"/>
        <v>29</v>
      </c>
      <c r="H13" s="25">
        <f t="shared" si="5"/>
        <v>4884</v>
      </c>
      <c r="I13" s="25">
        <f t="shared" si="2"/>
        <v>2439.6984924623116</v>
      </c>
      <c r="J13" s="25">
        <f t="shared" si="3"/>
        <v>446.15384615384619</v>
      </c>
      <c r="K13" s="35"/>
    </row>
    <row r="14" spans="1:15" ht="23.25" customHeight="1" x14ac:dyDescent="0.25">
      <c r="A14" s="71" t="s">
        <v>33</v>
      </c>
      <c r="B14" s="18" t="s">
        <v>13</v>
      </c>
      <c r="C14" s="39">
        <v>0</v>
      </c>
      <c r="D14" s="39">
        <v>0</v>
      </c>
      <c r="E14" s="21">
        <f t="shared" si="0"/>
        <v>0</v>
      </c>
      <c r="F14" s="39">
        <v>0</v>
      </c>
      <c r="G14" s="39">
        <v>0</v>
      </c>
      <c r="H14" s="22">
        <f t="shared" si="1"/>
        <v>0</v>
      </c>
      <c r="I14" s="21">
        <v>0</v>
      </c>
      <c r="J14" s="21">
        <v>0</v>
      </c>
    </row>
    <row r="15" spans="1:15" ht="23.25" customHeight="1" x14ac:dyDescent="0.25">
      <c r="A15" s="72"/>
      <c r="B15" s="18" t="s">
        <v>14</v>
      </c>
      <c r="C15" s="39">
        <v>75</v>
      </c>
      <c r="D15" s="39">
        <v>0</v>
      </c>
      <c r="E15" s="21">
        <f t="shared" si="0"/>
        <v>75</v>
      </c>
      <c r="F15" s="39">
        <v>90</v>
      </c>
      <c r="G15" s="39">
        <v>0</v>
      </c>
      <c r="H15" s="22">
        <f t="shared" si="1"/>
        <v>90</v>
      </c>
      <c r="I15" s="21">
        <f t="shared" si="2"/>
        <v>1200</v>
      </c>
      <c r="J15" s="21">
        <v>0</v>
      </c>
    </row>
    <row r="16" spans="1:15" ht="23.25" customHeight="1" x14ac:dyDescent="0.25">
      <c r="A16" s="72"/>
      <c r="B16" s="18" t="s">
        <v>15</v>
      </c>
      <c r="C16" s="39">
        <v>145</v>
      </c>
      <c r="D16" s="39">
        <v>0</v>
      </c>
      <c r="E16" s="21">
        <f t="shared" si="0"/>
        <v>145</v>
      </c>
      <c r="F16" s="39">
        <v>16</v>
      </c>
      <c r="G16" s="39">
        <v>0</v>
      </c>
      <c r="H16" s="22">
        <f t="shared" si="1"/>
        <v>16</v>
      </c>
      <c r="I16" s="21">
        <f t="shared" si="2"/>
        <v>110.34482758620689</v>
      </c>
      <c r="J16" s="21">
        <v>0</v>
      </c>
    </row>
    <row r="17" spans="1:16" ht="23.25" customHeight="1" x14ac:dyDescent="0.25">
      <c r="A17" s="72"/>
      <c r="B17" s="18" t="s">
        <v>37</v>
      </c>
      <c r="C17" s="39">
        <v>0</v>
      </c>
      <c r="D17" s="39">
        <v>0</v>
      </c>
      <c r="E17" s="21">
        <f t="shared" si="0"/>
        <v>0</v>
      </c>
      <c r="F17" s="39">
        <v>0</v>
      </c>
      <c r="G17" s="39">
        <v>0</v>
      </c>
      <c r="H17" s="22">
        <f t="shared" si="1"/>
        <v>0</v>
      </c>
      <c r="I17" s="21">
        <v>0</v>
      </c>
      <c r="J17" s="21">
        <v>0</v>
      </c>
    </row>
    <row r="18" spans="1:16" ht="23.25" customHeight="1" x14ac:dyDescent="0.25">
      <c r="A18" s="73"/>
      <c r="B18" s="23" t="s">
        <v>16</v>
      </c>
      <c r="C18" s="25">
        <f t="shared" ref="C18:H18" si="6">SUM(C14:C17)</f>
        <v>220</v>
      </c>
      <c r="D18" s="25">
        <f t="shared" si="6"/>
        <v>0</v>
      </c>
      <c r="E18" s="25">
        <f t="shared" si="6"/>
        <v>220</v>
      </c>
      <c r="F18" s="25">
        <f t="shared" si="6"/>
        <v>106</v>
      </c>
      <c r="G18" s="25">
        <f t="shared" si="6"/>
        <v>0</v>
      </c>
      <c r="H18" s="25">
        <f t="shared" si="6"/>
        <v>106</v>
      </c>
      <c r="I18" s="25">
        <f t="shared" si="2"/>
        <v>481.81818181818181</v>
      </c>
      <c r="J18" s="25">
        <v>0</v>
      </c>
    </row>
    <row r="19" spans="1:16" ht="23.25" customHeight="1" x14ac:dyDescent="0.25">
      <c r="A19" s="71" t="s">
        <v>34</v>
      </c>
      <c r="B19" s="18" t="s">
        <v>17</v>
      </c>
      <c r="C19" s="27">
        <v>1600</v>
      </c>
      <c r="D19" s="27">
        <v>0</v>
      </c>
      <c r="E19" s="22">
        <f t="shared" si="0"/>
        <v>1600</v>
      </c>
      <c r="F19" s="27">
        <v>48000</v>
      </c>
      <c r="G19" s="27">
        <v>0</v>
      </c>
      <c r="H19" s="22">
        <f t="shared" si="1"/>
        <v>48000</v>
      </c>
      <c r="I19" s="21">
        <f t="shared" si="2"/>
        <v>30000</v>
      </c>
      <c r="J19" s="21">
        <v>0</v>
      </c>
    </row>
    <row r="20" spans="1:16" ht="23.25" customHeight="1" x14ac:dyDescent="0.25">
      <c r="A20" s="72"/>
      <c r="B20" s="18" t="s">
        <v>18</v>
      </c>
      <c r="C20" s="27">
        <v>300</v>
      </c>
      <c r="D20" s="27">
        <v>0</v>
      </c>
      <c r="E20" s="22">
        <f t="shared" si="0"/>
        <v>300</v>
      </c>
      <c r="F20" s="27">
        <v>10500</v>
      </c>
      <c r="G20" s="27">
        <v>0</v>
      </c>
      <c r="H20" s="22">
        <f t="shared" si="1"/>
        <v>10500</v>
      </c>
      <c r="I20" s="21">
        <f t="shared" si="2"/>
        <v>35000</v>
      </c>
      <c r="J20" s="21">
        <v>0</v>
      </c>
    </row>
    <row r="21" spans="1:16" ht="23.25" customHeight="1" x14ac:dyDescent="0.25">
      <c r="A21" s="72"/>
      <c r="B21" s="18" t="s">
        <v>19</v>
      </c>
      <c r="C21" s="27">
        <v>2000</v>
      </c>
      <c r="D21" s="27">
        <v>0</v>
      </c>
      <c r="E21" s="22">
        <f t="shared" si="0"/>
        <v>2000</v>
      </c>
      <c r="F21" s="27">
        <v>116980</v>
      </c>
      <c r="G21" s="27">
        <v>0</v>
      </c>
      <c r="H21" s="22">
        <f t="shared" si="1"/>
        <v>116980</v>
      </c>
      <c r="I21" s="21">
        <f t="shared" si="2"/>
        <v>58490</v>
      </c>
      <c r="J21" s="21">
        <v>0</v>
      </c>
    </row>
    <row r="22" spans="1:16" ht="23.25" customHeight="1" x14ac:dyDescent="0.25">
      <c r="A22" s="72"/>
      <c r="B22" s="18" t="s">
        <v>38</v>
      </c>
      <c r="C22" s="27">
        <v>1450</v>
      </c>
      <c r="D22" s="27">
        <v>0</v>
      </c>
      <c r="E22" s="22">
        <f t="shared" si="0"/>
        <v>1450</v>
      </c>
      <c r="F22" s="27">
        <v>59600</v>
      </c>
      <c r="G22" s="27">
        <v>0</v>
      </c>
      <c r="H22" s="22">
        <f t="shared" si="1"/>
        <v>59600</v>
      </c>
      <c r="I22" s="21">
        <f t="shared" si="2"/>
        <v>41103.448275862072</v>
      </c>
      <c r="J22" s="21">
        <v>0</v>
      </c>
    </row>
    <row r="23" spans="1:16" ht="23.25" customHeight="1" x14ac:dyDescent="0.25">
      <c r="A23" s="72"/>
      <c r="B23" s="18" t="s">
        <v>55</v>
      </c>
      <c r="C23" s="27">
        <v>110</v>
      </c>
      <c r="D23" s="27">
        <v>0</v>
      </c>
      <c r="E23" s="22">
        <f t="shared" si="0"/>
        <v>110</v>
      </c>
      <c r="F23" s="27">
        <v>2840</v>
      </c>
      <c r="G23" s="27">
        <v>0</v>
      </c>
      <c r="H23" s="22">
        <f t="shared" si="1"/>
        <v>2840</v>
      </c>
      <c r="I23" s="21">
        <f t="shared" si="2"/>
        <v>25818.181818181816</v>
      </c>
      <c r="J23" s="21">
        <v>0</v>
      </c>
    </row>
    <row r="24" spans="1:16" ht="23.25" customHeight="1" x14ac:dyDescent="0.25">
      <c r="A24" s="72"/>
      <c r="B24" s="18" t="s">
        <v>39</v>
      </c>
      <c r="C24" s="27">
        <v>0</v>
      </c>
      <c r="D24" s="27">
        <v>0</v>
      </c>
      <c r="E24" s="22">
        <f t="shared" si="0"/>
        <v>0</v>
      </c>
      <c r="F24" s="27">
        <v>0</v>
      </c>
      <c r="G24" s="27">
        <v>0</v>
      </c>
      <c r="H24" s="22">
        <f t="shared" si="1"/>
        <v>0</v>
      </c>
      <c r="I24" s="21">
        <v>0</v>
      </c>
      <c r="J24" s="21">
        <v>0</v>
      </c>
    </row>
    <row r="25" spans="1:16" ht="23.25" customHeight="1" x14ac:dyDescent="0.25">
      <c r="A25" s="72"/>
      <c r="B25" s="18" t="s">
        <v>56</v>
      </c>
      <c r="C25" s="27">
        <v>260</v>
      </c>
      <c r="D25" s="27">
        <v>0</v>
      </c>
      <c r="E25" s="22">
        <f t="shared" si="0"/>
        <v>260</v>
      </c>
      <c r="F25" s="27">
        <v>8400</v>
      </c>
      <c r="G25" s="27">
        <v>0</v>
      </c>
      <c r="H25" s="22">
        <f t="shared" si="1"/>
        <v>8400</v>
      </c>
      <c r="I25" s="21">
        <f t="shared" si="2"/>
        <v>32307.692307692305</v>
      </c>
      <c r="J25" s="21">
        <v>0</v>
      </c>
      <c r="P25" s="36"/>
    </row>
    <row r="26" spans="1:16" ht="23.25" customHeight="1" x14ac:dyDescent="0.25">
      <c r="A26" s="72"/>
      <c r="B26" s="18" t="s">
        <v>40</v>
      </c>
      <c r="C26" s="39">
        <v>180</v>
      </c>
      <c r="D26" s="39">
        <v>0</v>
      </c>
      <c r="E26" s="21">
        <f t="shared" si="0"/>
        <v>180</v>
      </c>
      <c r="F26" s="39">
        <v>12910</v>
      </c>
      <c r="G26" s="39">
        <v>0</v>
      </c>
      <c r="H26" s="22">
        <f t="shared" si="1"/>
        <v>12910</v>
      </c>
      <c r="I26" s="21">
        <f t="shared" si="2"/>
        <v>71722.222222222234</v>
      </c>
      <c r="J26" s="21">
        <v>0</v>
      </c>
    </row>
    <row r="27" spans="1:16" ht="23.25" customHeight="1" x14ac:dyDescent="0.25">
      <c r="A27" s="72"/>
      <c r="B27" s="18" t="s">
        <v>41</v>
      </c>
      <c r="C27" s="39">
        <v>830</v>
      </c>
      <c r="D27" s="39">
        <v>0</v>
      </c>
      <c r="E27" s="21">
        <f t="shared" si="0"/>
        <v>830</v>
      </c>
      <c r="F27" s="39">
        <v>7650</v>
      </c>
      <c r="G27" s="39">
        <v>0</v>
      </c>
      <c r="H27" s="22">
        <f t="shared" si="1"/>
        <v>7650</v>
      </c>
      <c r="I27" s="21">
        <f t="shared" si="2"/>
        <v>9216.8674698795166</v>
      </c>
      <c r="J27" s="21">
        <v>0</v>
      </c>
    </row>
    <row r="28" spans="1:16" ht="23.25" customHeight="1" x14ac:dyDescent="0.25">
      <c r="A28" s="72"/>
      <c r="B28" s="18" t="s">
        <v>42</v>
      </c>
      <c r="C28" s="39">
        <v>230</v>
      </c>
      <c r="D28" s="39">
        <v>0</v>
      </c>
      <c r="E28" s="21">
        <f t="shared" si="0"/>
        <v>230</v>
      </c>
      <c r="F28" s="39">
        <v>1800</v>
      </c>
      <c r="G28" s="39">
        <v>0</v>
      </c>
      <c r="H28" s="22">
        <f t="shared" si="1"/>
        <v>1800</v>
      </c>
      <c r="I28" s="21">
        <f t="shared" si="2"/>
        <v>7826.086956521739</v>
      </c>
      <c r="J28" s="21">
        <v>0</v>
      </c>
    </row>
    <row r="29" spans="1:16" ht="23.25" customHeight="1" x14ac:dyDescent="0.25">
      <c r="A29" s="72"/>
      <c r="B29" s="18" t="s">
        <v>43</v>
      </c>
      <c r="C29" s="39">
        <v>5</v>
      </c>
      <c r="D29" s="39">
        <v>0</v>
      </c>
      <c r="E29" s="21">
        <f t="shared" si="0"/>
        <v>5</v>
      </c>
      <c r="F29" s="39">
        <v>30</v>
      </c>
      <c r="G29" s="39">
        <v>0</v>
      </c>
      <c r="H29" s="22">
        <f t="shared" si="1"/>
        <v>30</v>
      </c>
      <c r="I29" s="21">
        <f t="shared" si="2"/>
        <v>6000</v>
      </c>
      <c r="J29" s="21">
        <v>0</v>
      </c>
    </row>
    <row r="30" spans="1:16" ht="23.25" customHeight="1" x14ac:dyDescent="0.25">
      <c r="A30" s="72"/>
      <c r="B30" s="18" t="s">
        <v>57</v>
      </c>
      <c r="C30" s="39">
        <v>35</v>
      </c>
      <c r="D30" s="39">
        <v>0</v>
      </c>
      <c r="E30" s="21">
        <f t="shared" si="0"/>
        <v>35</v>
      </c>
      <c r="F30" s="39">
        <v>175</v>
      </c>
      <c r="G30" s="39">
        <v>0</v>
      </c>
      <c r="H30" s="22">
        <f t="shared" si="1"/>
        <v>175</v>
      </c>
      <c r="I30" s="21">
        <f t="shared" si="2"/>
        <v>5000</v>
      </c>
      <c r="J30" s="21">
        <v>0</v>
      </c>
    </row>
    <row r="31" spans="1:16" ht="23.25" customHeight="1" x14ac:dyDescent="0.25">
      <c r="A31" s="73"/>
      <c r="B31" s="23" t="s">
        <v>20</v>
      </c>
      <c r="C31" s="25">
        <f>SUM(C19:C30)</f>
        <v>7000</v>
      </c>
      <c r="D31" s="25">
        <f t="shared" ref="D31:H31" si="7">SUM(D19:D30)</f>
        <v>0</v>
      </c>
      <c r="E31" s="25">
        <f t="shared" si="7"/>
        <v>7000</v>
      </c>
      <c r="F31" s="25">
        <f t="shared" si="7"/>
        <v>268885</v>
      </c>
      <c r="G31" s="25">
        <f t="shared" si="7"/>
        <v>0</v>
      </c>
      <c r="H31" s="25">
        <f t="shared" si="7"/>
        <v>268885</v>
      </c>
      <c r="I31" s="25">
        <f t="shared" si="2"/>
        <v>38412.142857142855</v>
      </c>
      <c r="J31" s="25">
        <v>0</v>
      </c>
    </row>
    <row r="32" spans="1:16" ht="23.25" customHeight="1" x14ac:dyDescent="0.25">
      <c r="A32" s="71" t="s">
        <v>35</v>
      </c>
      <c r="B32" s="18" t="s">
        <v>21</v>
      </c>
      <c r="C32" s="39">
        <v>60</v>
      </c>
      <c r="D32" s="39">
        <v>0</v>
      </c>
      <c r="E32" s="21">
        <f t="shared" si="0"/>
        <v>60</v>
      </c>
      <c r="F32" s="39">
        <v>2100</v>
      </c>
      <c r="G32" s="39">
        <v>0</v>
      </c>
      <c r="H32" s="22">
        <f t="shared" si="1"/>
        <v>2100</v>
      </c>
      <c r="I32" s="21">
        <f t="shared" si="2"/>
        <v>35000</v>
      </c>
      <c r="J32" s="21">
        <v>0</v>
      </c>
    </row>
    <row r="33" spans="1:14" ht="23.25" customHeight="1" x14ac:dyDescent="0.25">
      <c r="A33" s="72"/>
      <c r="B33" s="18" t="s">
        <v>22</v>
      </c>
      <c r="C33" s="39">
        <v>60</v>
      </c>
      <c r="D33" s="39">
        <v>0</v>
      </c>
      <c r="E33" s="21">
        <f t="shared" si="0"/>
        <v>60</v>
      </c>
      <c r="F33" s="39">
        <v>3800</v>
      </c>
      <c r="G33" s="39">
        <v>0</v>
      </c>
      <c r="H33" s="22">
        <f t="shared" si="1"/>
        <v>3800</v>
      </c>
      <c r="I33" s="21">
        <f t="shared" si="2"/>
        <v>63333.333333333336</v>
      </c>
      <c r="J33" s="21">
        <v>0</v>
      </c>
    </row>
    <row r="34" spans="1:14" ht="23.25" customHeight="1" x14ac:dyDescent="0.25">
      <c r="A34" s="72"/>
      <c r="B34" s="18" t="s">
        <v>23</v>
      </c>
      <c r="C34" s="39">
        <v>55</v>
      </c>
      <c r="D34" s="39">
        <v>0</v>
      </c>
      <c r="E34" s="21">
        <f t="shared" si="0"/>
        <v>55</v>
      </c>
      <c r="F34" s="39">
        <v>1800</v>
      </c>
      <c r="G34" s="39">
        <v>0</v>
      </c>
      <c r="H34" s="22">
        <f>G34+F34</f>
        <v>1800</v>
      </c>
      <c r="I34" s="21">
        <f t="shared" si="2"/>
        <v>32727.272727272728</v>
      </c>
      <c r="J34" s="21">
        <v>0</v>
      </c>
    </row>
    <row r="35" spans="1:14" ht="23.25" customHeight="1" x14ac:dyDescent="0.25">
      <c r="A35" s="72"/>
      <c r="B35" s="18" t="s">
        <v>44</v>
      </c>
      <c r="C35" s="39">
        <v>1550</v>
      </c>
      <c r="D35" s="39">
        <v>0</v>
      </c>
      <c r="E35" s="21">
        <f t="shared" si="0"/>
        <v>1550</v>
      </c>
      <c r="F35" s="39">
        <v>54200</v>
      </c>
      <c r="G35" s="39">
        <v>0</v>
      </c>
      <c r="H35" s="22">
        <f t="shared" si="1"/>
        <v>54200</v>
      </c>
      <c r="I35" s="21">
        <f t="shared" si="2"/>
        <v>34967.741935483871</v>
      </c>
      <c r="J35" s="21">
        <v>0</v>
      </c>
    </row>
    <row r="36" spans="1:14" ht="23.25" customHeight="1" x14ac:dyDescent="0.25">
      <c r="A36" s="72"/>
      <c r="B36" s="18" t="s">
        <v>45</v>
      </c>
      <c r="C36" s="39">
        <v>85</v>
      </c>
      <c r="D36" s="39">
        <v>0</v>
      </c>
      <c r="E36" s="21">
        <f t="shared" si="0"/>
        <v>85</v>
      </c>
      <c r="F36" s="39">
        <v>2975</v>
      </c>
      <c r="G36" s="39">
        <v>0</v>
      </c>
      <c r="H36" s="22">
        <f t="shared" si="1"/>
        <v>2975</v>
      </c>
      <c r="I36" s="21">
        <f t="shared" si="2"/>
        <v>35000</v>
      </c>
      <c r="J36" s="21">
        <v>0</v>
      </c>
    </row>
    <row r="37" spans="1:14" ht="23.25" customHeight="1" x14ac:dyDescent="0.25">
      <c r="A37" s="72"/>
      <c r="B37" s="18" t="s">
        <v>24</v>
      </c>
      <c r="C37" s="20">
        <v>0</v>
      </c>
      <c r="D37" s="20">
        <v>0</v>
      </c>
      <c r="E37" s="21">
        <f t="shared" si="0"/>
        <v>0</v>
      </c>
      <c r="F37" s="20">
        <v>0</v>
      </c>
      <c r="G37" s="20">
        <v>0</v>
      </c>
      <c r="H37" s="22">
        <f t="shared" si="1"/>
        <v>0</v>
      </c>
      <c r="I37" s="21">
        <v>0</v>
      </c>
      <c r="J37" s="21">
        <v>0</v>
      </c>
    </row>
    <row r="38" spans="1:14" ht="23.25" customHeight="1" x14ac:dyDescent="0.25">
      <c r="A38" s="73"/>
      <c r="B38" s="23" t="s">
        <v>25</v>
      </c>
      <c r="C38" s="25">
        <f>SUM(C32:C37)</f>
        <v>1810</v>
      </c>
      <c r="D38" s="25">
        <f t="shared" ref="D38:F38" si="8">SUM(D32:D37)</f>
        <v>0</v>
      </c>
      <c r="E38" s="25">
        <f t="shared" si="8"/>
        <v>1810</v>
      </c>
      <c r="F38" s="25">
        <f t="shared" si="8"/>
        <v>64875</v>
      </c>
      <c r="G38" s="25">
        <f>SUM(G32:G37)</f>
        <v>0</v>
      </c>
      <c r="H38" s="25">
        <f t="shared" ref="H38" si="9">SUM(H32:H37)</f>
        <v>64875</v>
      </c>
      <c r="I38" s="25">
        <f t="shared" si="2"/>
        <v>35842.541436464089</v>
      </c>
      <c r="J38" s="25">
        <v>0</v>
      </c>
    </row>
    <row r="39" spans="1:14" ht="23.25" customHeight="1" x14ac:dyDescent="0.25">
      <c r="A39" s="71" t="s">
        <v>36</v>
      </c>
      <c r="B39" s="18" t="s">
        <v>26</v>
      </c>
      <c r="C39" s="27">
        <v>1000</v>
      </c>
      <c r="D39" s="27">
        <v>25</v>
      </c>
      <c r="E39" s="22">
        <f t="shared" si="0"/>
        <v>1025</v>
      </c>
      <c r="F39" s="27">
        <v>8000</v>
      </c>
      <c r="G39" s="27">
        <v>38</v>
      </c>
      <c r="H39" s="22">
        <f t="shared" si="1"/>
        <v>8038</v>
      </c>
      <c r="I39" s="21">
        <f t="shared" si="2"/>
        <v>8000</v>
      </c>
      <c r="J39" s="21">
        <f t="shared" si="3"/>
        <v>1520</v>
      </c>
    </row>
    <row r="40" spans="1:14" ht="23.25" customHeight="1" x14ac:dyDescent="0.25">
      <c r="A40" s="72"/>
      <c r="B40" s="18" t="s">
        <v>27</v>
      </c>
      <c r="C40" s="27">
        <v>0</v>
      </c>
      <c r="D40" s="27">
        <v>0</v>
      </c>
      <c r="E40" s="22">
        <f t="shared" si="0"/>
        <v>0</v>
      </c>
      <c r="F40" s="27">
        <v>0</v>
      </c>
      <c r="G40" s="27">
        <v>0</v>
      </c>
      <c r="H40" s="22">
        <f t="shared" si="1"/>
        <v>0</v>
      </c>
      <c r="I40" s="21">
        <v>0</v>
      </c>
      <c r="J40" s="21">
        <v>0</v>
      </c>
    </row>
    <row r="41" spans="1:14" ht="23.25" customHeight="1" x14ac:dyDescent="0.25">
      <c r="A41" s="72"/>
      <c r="B41" s="18" t="s">
        <v>46</v>
      </c>
      <c r="C41" s="27">
        <v>0</v>
      </c>
      <c r="D41" s="27">
        <v>0</v>
      </c>
      <c r="E41" s="22">
        <f t="shared" si="0"/>
        <v>0</v>
      </c>
      <c r="F41" s="27">
        <v>0</v>
      </c>
      <c r="G41" s="27">
        <v>0</v>
      </c>
      <c r="H41" s="22">
        <f t="shared" si="1"/>
        <v>0</v>
      </c>
      <c r="I41" s="21">
        <v>0</v>
      </c>
      <c r="J41" s="21">
        <v>0</v>
      </c>
    </row>
    <row r="42" spans="1:14" ht="23.25" customHeight="1" x14ac:dyDescent="0.25">
      <c r="A42" s="72"/>
      <c r="B42" s="18" t="s">
        <v>47</v>
      </c>
      <c r="C42" s="27">
        <v>0</v>
      </c>
      <c r="D42" s="27">
        <v>0</v>
      </c>
      <c r="E42" s="22">
        <f t="shared" si="0"/>
        <v>0</v>
      </c>
      <c r="F42" s="27">
        <v>0</v>
      </c>
      <c r="G42" s="27">
        <v>0</v>
      </c>
      <c r="H42" s="22">
        <f t="shared" si="1"/>
        <v>0</v>
      </c>
      <c r="I42" s="21">
        <v>0</v>
      </c>
      <c r="J42" s="21">
        <v>0</v>
      </c>
    </row>
    <row r="43" spans="1:14" ht="23.25" customHeight="1" x14ac:dyDescent="0.25">
      <c r="A43" s="72"/>
      <c r="B43" s="18" t="s">
        <v>48</v>
      </c>
      <c r="C43" s="27">
        <v>0</v>
      </c>
      <c r="D43" s="27">
        <v>0</v>
      </c>
      <c r="E43" s="22">
        <f t="shared" si="0"/>
        <v>0</v>
      </c>
      <c r="F43" s="27">
        <v>0</v>
      </c>
      <c r="G43" s="27">
        <v>0</v>
      </c>
      <c r="H43" s="22">
        <f t="shared" si="1"/>
        <v>0</v>
      </c>
      <c r="I43" s="21">
        <v>0</v>
      </c>
      <c r="J43" s="21">
        <v>0</v>
      </c>
    </row>
    <row r="44" spans="1:14" ht="23.25" customHeight="1" x14ac:dyDescent="0.25">
      <c r="A44" s="72"/>
      <c r="B44" s="18" t="s">
        <v>49</v>
      </c>
      <c r="C44" s="27">
        <v>70</v>
      </c>
      <c r="D44" s="27">
        <v>0</v>
      </c>
      <c r="E44" s="22">
        <f t="shared" si="0"/>
        <v>70</v>
      </c>
      <c r="F44" s="27">
        <v>173.6</v>
      </c>
      <c r="G44" s="27">
        <v>0</v>
      </c>
      <c r="H44" s="22">
        <f t="shared" si="1"/>
        <v>173.6</v>
      </c>
      <c r="I44" s="21">
        <f t="shared" si="2"/>
        <v>2480</v>
      </c>
      <c r="J44" s="21">
        <v>0</v>
      </c>
      <c r="N44" s="40"/>
    </row>
    <row r="45" spans="1:14" ht="23.25" customHeight="1" x14ac:dyDescent="0.25">
      <c r="A45" s="72"/>
      <c r="B45" s="18" t="s">
        <v>50</v>
      </c>
      <c r="C45" s="27">
        <v>0</v>
      </c>
      <c r="D45" s="27">
        <v>0</v>
      </c>
      <c r="E45" s="22">
        <f t="shared" si="0"/>
        <v>0</v>
      </c>
      <c r="F45" s="27">
        <v>0</v>
      </c>
      <c r="G45" s="27">
        <v>0</v>
      </c>
      <c r="H45" s="22">
        <f t="shared" si="1"/>
        <v>0</v>
      </c>
      <c r="I45" s="21">
        <v>0</v>
      </c>
      <c r="J45" s="21">
        <v>0</v>
      </c>
    </row>
    <row r="46" spans="1:14" ht="23.25" customHeight="1" x14ac:dyDescent="0.25">
      <c r="A46" s="72"/>
      <c r="B46" s="18" t="s">
        <v>28</v>
      </c>
      <c r="C46" s="27">
        <v>0</v>
      </c>
      <c r="D46" s="27">
        <v>0</v>
      </c>
      <c r="E46" s="22">
        <f t="shared" si="0"/>
        <v>0</v>
      </c>
      <c r="F46" s="27">
        <v>0</v>
      </c>
      <c r="G46" s="27">
        <v>0</v>
      </c>
      <c r="H46" s="22">
        <f t="shared" si="1"/>
        <v>0</v>
      </c>
      <c r="I46" s="21">
        <v>0</v>
      </c>
      <c r="J46" s="21">
        <v>0</v>
      </c>
    </row>
    <row r="47" spans="1:14" ht="23.25" customHeight="1" x14ac:dyDescent="0.25">
      <c r="A47" s="73"/>
      <c r="B47" s="23" t="s">
        <v>29</v>
      </c>
      <c r="C47" s="25">
        <f>SUM(C39:C46)</f>
        <v>1070</v>
      </c>
      <c r="D47" s="25">
        <f t="shared" ref="D47:H47" si="10">SUM(D39:D46)</f>
        <v>25</v>
      </c>
      <c r="E47" s="25">
        <f t="shared" si="10"/>
        <v>1095</v>
      </c>
      <c r="F47" s="25">
        <f t="shared" si="10"/>
        <v>8173.6</v>
      </c>
      <c r="G47" s="25">
        <f t="shared" si="10"/>
        <v>38</v>
      </c>
      <c r="H47" s="25">
        <f t="shared" si="10"/>
        <v>8211.6</v>
      </c>
      <c r="I47" s="25">
        <f t="shared" si="2"/>
        <v>7638.8785046728972</v>
      </c>
      <c r="J47" s="25">
        <f t="shared" si="3"/>
        <v>1520</v>
      </c>
    </row>
    <row r="48" spans="1:14" ht="23.25" customHeight="1" x14ac:dyDescent="0.25">
      <c r="A48" s="32"/>
      <c r="B48" s="23" t="s">
        <v>58</v>
      </c>
      <c r="C48" s="28">
        <v>215</v>
      </c>
      <c r="D48" s="28">
        <v>0</v>
      </c>
      <c r="E48" s="25">
        <f>D48+C48</f>
        <v>215</v>
      </c>
      <c r="F48" s="28">
        <v>600</v>
      </c>
      <c r="G48" s="28">
        <v>0</v>
      </c>
      <c r="H48" s="25">
        <f>G48+F48</f>
        <v>600</v>
      </c>
      <c r="I48" s="25">
        <f t="shared" si="2"/>
        <v>2790.6976744186049</v>
      </c>
      <c r="J48" s="25">
        <v>0</v>
      </c>
    </row>
    <row r="49" spans="1:10" ht="23.25" customHeight="1" x14ac:dyDescent="0.25">
      <c r="A49" s="74" t="s">
        <v>30</v>
      </c>
      <c r="B49" s="75"/>
      <c r="C49" s="30">
        <f t="shared" ref="C49:H49" si="11">SUM(C7+C13+C18+C31+C38+C47+C48)</f>
        <v>13520</v>
      </c>
      <c r="D49" s="30">
        <f t="shared" si="11"/>
        <v>360</v>
      </c>
      <c r="E49" s="30">
        <f t="shared" si="11"/>
        <v>13880</v>
      </c>
      <c r="F49" s="30">
        <f t="shared" si="11"/>
        <v>351493.1</v>
      </c>
      <c r="G49" s="30">
        <f t="shared" si="11"/>
        <v>214</v>
      </c>
      <c r="H49" s="30">
        <f t="shared" si="11"/>
        <v>351707.1</v>
      </c>
      <c r="I49" s="30">
        <f t="shared" si="2"/>
        <v>25998.010355029586</v>
      </c>
      <c r="J49" s="30">
        <f t="shared" si="3"/>
        <v>594.44444444444446</v>
      </c>
    </row>
    <row r="51" spans="1:10" ht="21" customHeight="1" x14ac:dyDescent="0.85">
      <c r="B51" s="7"/>
      <c r="C51" s="77"/>
      <c r="D51" s="77"/>
      <c r="E51" s="10"/>
      <c r="F51" s="10"/>
      <c r="G51" s="77"/>
      <c r="H51" s="77"/>
      <c r="I51" s="7"/>
      <c r="J51" s="7"/>
    </row>
    <row r="52" spans="1:10" ht="21" customHeight="1" x14ac:dyDescent="0.85">
      <c r="B52" s="9"/>
      <c r="C52" s="77"/>
      <c r="D52" s="77"/>
      <c r="E52" s="10"/>
      <c r="F52" s="10"/>
      <c r="G52" s="77"/>
      <c r="H52" s="77"/>
      <c r="I52" s="9"/>
      <c r="J52" s="37"/>
    </row>
    <row r="53" spans="1:10" ht="21" customHeight="1" x14ac:dyDescent="0.85">
      <c r="C53" s="81"/>
      <c r="D53" s="81"/>
      <c r="E53" s="38"/>
      <c r="F53" s="38"/>
      <c r="G53" s="77"/>
      <c r="H53" s="77"/>
    </row>
    <row r="54" spans="1:10" ht="21" customHeight="1" x14ac:dyDescent="0.75">
      <c r="C54" s="6"/>
      <c r="D54" s="6"/>
      <c r="E54" s="6"/>
      <c r="F54" s="6"/>
      <c r="G54" s="6"/>
      <c r="H54" s="6"/>
      <c r="I54" s="6"/>
    </row>
  </sheetData>
  <mergeCells count="20">
    <mergeCell ref="C53:D53"/>
    <mergeCell ref="G53:H53"/>
    <mergeCell ref="A39:A47"/>
    <mergeCell ref="K4:L7"/>
    <mergeCell ref="M4:O4"/>
    <mergeCell ref="A8:A13"/>
    <mergeCell ref="A14:A18"/>
    <mergeCell ref="A19:A31"/>
    <mergeCell ref="A32:A38"/>
    <mergeCell ref="A4:A7"/>
    <mergeCell ref="A49:B49"/>
    <mergeCell ref="C51:D51"/>
    <mergeCell ref="G51:H51"/>
    <mergeCell ref="C52:D52"/>
    <mergeCell ref="G52:H52"/>
    <mergeCell ref="A1:J1"/>
    <mergeCell ref="A2:B3"/>
    <mergeCell ref="C2:E2"/>
    <mergeCell ref="F2:H2"/>
    <mergeCell ref="I2:J2"/>
  </mergeCells>
  <printOptions horizontalCentered="1"/>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rightToLeft="1" topLeftCell="A16" zoomScaleNormal="100" zoomScalePageLayoutView="40" workbookViewId="0">
      <selection activeCell="C36" sqref="C36"/>
    </sheetView>
  </sheetViews>
  <sheetFormatPr defaultColWidth="9" defaultRowHeight="15" x14ac:dyDescent="0.25"/>
  <cols>
    <col min="1" max="1" width="7.140625" style="33" customWidth="1"/>
    <col min="2" max="2" width="18" style="33" customWidth="1"/>
    <col min="3" max="10" width="13.42578125" style="33" customWidth="1"/>
    <col min="11" max="11" width="14" style="33" customWidth="1"/>
    <col min="12" max="12" width="0.28515625" style="33" customWidth="1"/>
    <col min="13" max="16384" width="9" style="33"/>
  </cols>
  <sheetData>
    <row r="1" spans="1:15" ht="23.25" customHeight="1" x14ac:dyDescent="0.25">
      <c r="A1" s="67" t="s">
        <v>66</v>
      </c>
      <c r="B1" s="67"/>
      <c r="C1" s="67"/>
      <c r="D1" s="67"/>
      <c r="E1" s="67"/>
      <c r="F1" s="67"/>
      <c r="G1" s="67"/>
      <c r="H1" s="67"/>
      <c r="I1" s="67"/>
      <c r="J1" s="67"/>
    </row>
    <row r="2" spans="1:15" ht="23.25" customHeight="1" x14ac:dyDescent="0.25">
      <c r="A2" s="68" t="s">
        <v>0</v>
      </c>
      <c r="B2" s="68"/>
      <c r="C2" s="69" t="s">
        <v>51</v>
      </c>
      <c r="D2" s="69"/>
      <c r="E2" s="69"/>
      <c r="F2" s="69" t="s">
        <v>52</v>
      </c>
      <c r="G2" s="69"/>
      <c r="H2" s="69"/>
      <c r="I2" s="69" t="s">
        <v>53</v>
      </c>
      <c r="J2" s="69"/>
    </row>
    <row r="3" spans="1:15" ht="23.25" customHeight="1" x14ac:dyDescent="0.25">
      <c r="A3" s="68"/>
      <c r="B3" s="68"/>
      <c r="C3" s="17" t="s">
        <v>1</v>
      </c>
      <c r="D3" s="17" t="s">
        <v>2</v>
      </c>
      <c r="E3" s="17" t="s">
        <v>3</v>
      </c>
      <c r="F3" s="17" t="s">
        <v>1</v>
      </c>
      <c r="G3" s="17" t="s">
        <v>2</v>
      </c>
      <c r="H3" s="17" t="s">
        <v>3</v>
      </c>
      <c r="I3" s="17" t="s">
        <v>1</v>
      </c>
      <c r="J3" s="17" t="s">
        <v>2</v>
      </c>
      <c r="K3" s="34"/>
      <c r="L3" s="34"/>
    </row>
    <row r="4" spans="1:15" ht="23.25" customHeight="1" x14ac:dyDescent="0.25">
      <c r="A4" s="71" t="s">
        <v>31</v>
      </c>
      <c r="B4" s="18" t="s">
        <v>4</v>
      </c>
      <c r="C4" s="19">
        <v>1815</v>
      </c>
      <c r="D4" s="20">
        <v>27500</v>
      </c>
      <c r="E4" s="21">
        <f>D4+C4</f>
        <v>29315</v>
      </c>
      <c r="F4" s="20">
        <v>7260</v>
      </c>
      <c r="G4" s="20">
        <v>13680</v>
      </c>
      <c r="H4" s="22">
        <f>G4+F4</f>
        <v>20940</v>
      </c>
      <c r="I4" s="21">
        <f t="shared" ref="I4" si="0">F4/C4*1000</f>
        <v>4000</v>
      </c>
      <c r="J4" s="21">
        <f>G4/D4*1000</f>
        <v>497.45454545454544</v>
      </c>
      <c r="K4" s="82"/>
      <c r="L4" s="83"/>
      <c r="M4" s="84"/>
      <c r="N4" s="84"/>
      <c r="O4" s="84"/>
    </row>
    <row r="5" spans="1:15" ht="23.25" customHeight="1" x14ac:dyDescent="0.25">
      <c r="A5" s="72"/>
      <c r="B5" s="18" t="s">
        <v>5</v>
      </c>
      <c r="C5" s="20">
        <v>800</v>
      </c>
      <c r="D5" s="19">
        <v>4500</v>
      </c>
      <c r="E5" s="21">
        <f t="shared" ref="E5:E30" si="1">D5+C5</f>
        <v>5300</v>
      </c>
      <c r="F5" s="20">
        <v>3040</v>
      </c>
      <c r="G5" s="20">
        <v>1680</v>
      </c>
      <c r="H5" s="22">
        <f t="shared" ref="H5:H6" si="2">G5+F5</f>
        <v>4720</v>
      </c>
      <c r="I5" s="21">
        <f t="shared" ref="I5:I49" si="3">F5/C5*1000</f>
        <v>3800</v>
      </c>
      <c r="J5" s="21">
        <f t="shared" ref="J5:J49" si="4">G5/D5*1000</f>
        <v>373.33333333333337</v>
      </c>
      <c r="K5" s="82"/>
      <c r="L5" s="83"/>
    </row>
    <row r="6" spans="1:15" ht="23.25" customHeight="1" x14ac:dyDescent="0.25">
      <c r="A6" s="72"/>
      <c r="B6" s="18" t="s">
        <v>6</v>
      </c>
      <c r="C6" s="19">
        <v>0</v>
      </c>
      <c r="D6" s="19">
        <v>0</v>
      </c>
      <c r="E6" s="21">
        <f>D6+C6</f>
        <v>0</v>
      </c>
      <c r="F6" s="20">
        <v>0</v>
      </c>
      <c r="G6" s="20">
        <v>0</v>
      </c>
      <c r="H6" s="22">
        <f t="shared" si="2"/>
        <v>0</v>
      </c>
      <c r="I6" s="21">
        <v>0</v>
      </c>
      <c r="J6" s="21">
        <v>0</v>
      </c>
      <c r="K6" s="82"/>
      <c r="L6" s="83"/>
    </row>
    <row r="7" spans="1:15" ht="23.25" customHeight="1" x14ac:dyDescent="0.25">
      <c r="A7" s="73"/>
      <c r="B7" s="23" t="s">
        <v>7</v>
      </c>
      <c r="C7" s="24">
        <f t="shared" ref="C7:E7" si="5">SUM(C4:C6)</f>
        <v>2615</v>
      </c>
      <c r="D7" s="24">
        <f t="shared" si="5"/>
        <v>32000</v>
      </c>
      <c r="E7" s="24">
        <f t="shared" si="5"/>
        <v>34615</v>
      </c>
      <c r="F7" s="25">
        <f t="shared" ref="F7:H7" si="6">SUM(F4:F6)</f>
        <v>10300</v>
      </c>
      <c r="G7" s="25">
        <f t="shared" si="6"/>
        <v>15360</v>
      </c>
      <c r="H7" s="25">
        <f t="shared" si="6"/>
        <v>25660</v>
      </c>
      <c r="I7" s="25">
        <f t="shared" si="3"/>
        <v>3938.8145315487573</v>
      </c>
      <c r="J7" s="25">
        <f t="shared" si="4"/>
        <v>480</v>
      </c>
      <c r="K7" s="82"/>
      <c r="L7" s="83"/>
    </row>
    <row r="8" spans="1:15" ht="23.25" customHeight="1" x14ac:dyDescent="0.25">
      <c r="A8" s="71" t="s">
        <v>32</v>
      </c>
      <c r="B8" s="18" t="s">
        <v>8</v>
      </c>
      <c r="C8" s="26">
        <v>0</v>
      </c>
      <c r="D8" s="27">
        <v>1800</v>
      </c>
      <c r="E8" s="22">
        <f>D8+C8</f>
        <v>1800</v>
      </c>
      <c r="F8" s="27">
        <v>0</v>
      </c>
      <c r="G8" s="27">
        <v>400</v>
      </c>
      <c r="H8" s="22">
        <f t="shared" ref="H8:H12" si="7">G8+F8</f>
        <v>400</v>
      </c>
      <c r="I8" s="21">
        <v>0</v>
      </c>
      <c r="J8" s="21">
        <f t="shared" si="4"/>
        <v>222.2222222222222</v>
      </c>
      <c r="K8" s="35"/>
    </row>
    <row r="9" spans="1:15" ht="23.25" customHeight="1" x14ac:dyDescent="0.25">
      <c r="A9" s="72"/>
      <c r="B9" s="18" t="s">
        <v>9</v>
      </c>
      <c r="C9" s="26">
        <v>5200</v>
      </c>
      <c r="D9" s="26">
        <v>0</v>
      </c>
      <c r="E9" s="22">
        <f>D9+C9</f>
        <v>5200</v>
      </c>
      <c r="F9" s="27">
        <v>14980</v>
      </c>
      <c r="G9" s="27">
        <v>0</v>
      </c>
      <c r="H9" s="22">
        <f t="shared" si="7"/>
        <v>14980</v>
      </c>
      <c r="I9" s="21">
        <f t="shared" si="3"/>
        <v>2880.7692307692309</v>
      </c>
      <c r="J9" s="21">
        <v>0</v>
      </c>
      <c r="K9" s="35"/>
    </row>
    <row r="10" spans="1:15" ht="23.25" customHeight="1" x14ac:dyDescent="0.25">
      <c r="A10" s="72"/>
      <c r="B10" s="18" t="s">
        <v>10</v>
      </c>
      <c r="C10" s="26">
        <v>0</v>
      </c>
      <c r="D10" s="27">
        <v>1244</v>
      </c>
      <c r="E10" s="22">
        <f t="shared" si="1"/>
        <v>1244</v>
      </c>
      <c r="F10" s="27">
        <v>0</v>
      </c>
      <c r="G10" s="27">
        <v>373</v>
      </c>
      <c r="H10" s="22">
        <f t="shared" si="7"/>
        <v>373</v>
      </c>
      <c r="I10" s="21">
        <v>0</v>
      </c>
      <c r="J10" s="21">
        <f t="shared" si="4"/>
        <v>299.83922829581996</v>
      </c>
      <c r="K10" s="35"/>
    </row>
    <row r="11" spans="1:15" ht="23.25" customHeight="1" x14ac:dyDescent="0.25">
      <c r="A11" s="72"/>
      <c r="B11" s="18" t="s">
        <v>54</v>
      </c>
      <c r="C11" s="26">
        <v>0</v>
      </c>
      <c r="D11" s="26">
        <v>0</v>
      </c>
      <c r="E11" s="22">
        <f t="shared" si="1"/>
        <v>0</v>
      </c>
      <c r="F11" s="27">
        <v>0</v>
      </c>
      <c r="G11" s="27">
        <v>0</v>
      </c>
      <c r="H11" s="22">
        <f t="shared" si="7"/>
        <v>0</v>
      </c>
      <c r="I11" s="21">
        <v>0</v>
      </c>
      <c r="J11" s="21">
        <v>0</v>
      </c>
      <c r="K11" s="35"/>
    </row>
    <row r="12" spans="1:15" ht="23.25" customHeight="1" x14ac:dyDescent="0.25">
      <c r="A12" s="72"/>
      <c r="B12" s="18" t="s">
        <v>11</v>
      </c>
      <c r="C12" s="26">
        <v>0</v>
      </c>
      <c r="D12" s="26">
        <v>0</v>
      </c>
      <c r="E12" s="22">
        <f t="shared" si="1"/>
        <v>0</v>
      </c>
      <c r="F12" s="27">
        <v>0</v>
      </c>
      <c r="G12" s="27">
        <v>0</v>
      </c>
      <c r="H12" s="22">
        <f t="shared" si="7"/>
        <v>0</v>
      </c>
      <c r="I12" s="21">
        <v>0</v>
      </c>
      <c r="J12" s="21">
        <v>0</v>
      </c>
      <c r="K12" s="35"/>
    </row>
    <row r="13" spans="1:15" ht="23.25" customHeight="1" x14ac:dyDescent="0.25">
      <c r="A13" s="73"/>
      <c r="B13" s="23" t="s">
        <v>12</v>
      </c>
      <c r="C13" s="24">
        <f>SUM(C8:C12)</f>
        <v>5200</v>
      </c>
      <c r="D13" s="24">
        <f>SUM(D8:D12)</f>
        <v>3044</v>
      </c>
      <c r="E13" s="25">
        <f>SUM(E8:E12)</f>
        <v>8244</v>
      </c>
      <c r="F13" s="25">
        <f t="shared" ref="F13:H13" si="8">SUM(F8:F12)</f>
        <v>14980</v>
      </c>
      <c r="G13" s="25">
        <f t="shared" si="8"/>
        <v>773</v>
      </c>
      <c r="H13" s="25">
        <f t="shared" si="8"/>
        <v>15753</v>
      </c>
      <c r="I13" s="25">
        <f t="shared" si="3"/>
        <v>2880.7692307692309</v>
      </c>
      <c r="J13" s="25">
        <f t="shared" si="4"/>
        <v>253.94218134034162</v>
      </c>
      <c r="K13" s="35"/>
    </row>
    <row r="14" spans="1:15" ht="23.25" customHeight="1" x14ac:dyDescent="0.25">
      <c r="A14" s="71" t="s">
        <v>33</v>
      </c>
      <c r="B14" s="18" t="s">
        <v>13</v>
      </c>
      <c r="C14" s="19">
        <v>0</v>
      </c>
      <c r="D14" s="19">
        <v>0</v>
      </c>
      <c r="E14" s="21">
        <f t="shared" si="1"/>
        <v>0</v>
      </c>
      <c r="F14" s="20">
        <v>0</v>
      </c>
      <c r="G14" s="20">
        <v>0</v>
      </c>
      <c r="H14" s="22">
        <f t="shared" ref="H14:H17" si="9">G14+F14</f>
        <v>0</v>
      </c>
      <c r="I14" s="21">
        <v>0</v>
      </c>
      <c r="J14" s="21">
        <v>0</v>
      </c>
    </row>
    <row r="15" spans="1:15" ht="23.25" customHeight="1" x14ac:dyDescent="0.25">
      <c r="A15" s="72"/>
      <c r="B15" s="18" t="s">
        <v>14</v>
      </c>
      <c r="C15" s="19">
        <v>0</v>
      </c>
      <c r="D15" s="19">
        <v>0</v>
      </c>
      <c r="E15" s="21">
        <f t="shared" si="1"/>
        <v>0</v>
      </c>
      <c r="F15" s="20">
        <v>0</v>
      </c>
      <c r="G15" s="20">
        <v>0</v>
      </c>
      <c r="H15" s="22">
        <f t="shared" si="9"/>
        <v>0</v>
      </c>
      <c r="I15" s="21">
        <v>0</v>
      </c>
      <c r="J15" s="21">
        <v>0</v>
      </c>
    </row>
    <row r="16" spans="1:15" ht="23.25" customHeight="1" x14ac:dyDescent="0.25">
      <c r="A16" s="72"/>
      <c r="B16" s="18" t="s">
        <v>15</v>
      </c>
      <c r="C16" s="20">
        <v>60</v>
      </c>
      <c r="D16" s="19">
        <v>0</v>
      </c>
      <c r="E16" s="22">
        <f t="shared" si="1"/>
        <v>60</v>
      </c>
      <c r="F16" s="20">
        <v>42.4</v>
      </c>
      <c r="G16" s="20">
        <v>0</v>
      </c>
      <c r="H16" s="22">
        <f t="shared" si="9"/>
        <v>42.4</v>
      </c>
      <c r="I16" s="21">
        <f t="shared" si="3"/>
        <v>706.66666666666663</v>
      </c>
      <c r="J16" s="21">
        <v>0</v>
      </c>
    </row>
    <row r="17" spans="1:16" ht="23.25" customHeight="1" x14ac:dyDescent="0.25">
      <c r="A17" s="72"/>
      <c r="B17" s="18" t="s">
        <v>37</v>
      </c>
      <c r="C17" s="19">
        <v>0</v>
      </c>
      <c r="D17" s="19">
        <v>5</v>
      </c>
      <c r="E17" s="22">
        <f t="shared" si="1"/>
        <v>5</v>
      </c>
      <c r="F17" s="20">
        <v>0</v>
      </c>
      <c r="G17" s="20">
        <v>1.5</v>
      </c>
      <c r="H17" s="22">
        <f t="shared" si="9"/>
        <v>1.5</v>
      </c>
      <c r="I17" s="21">
        <v>0</v>
      </c>
      <c r="J17" s="21">
        <f t="shared" si="4"/>
        <v>300</v>
      </c>
    </row>
    <row r="18" spans="1:16" ht="23.25" customHeight="1" x14ac:dyDescent="0.25">
      <c r="A18" s="73"/>
      <c r="B18" s="23" t="s">
        <v>16</v>
      </c>
      <c r="C18" s="24">
        <f t="shared" ref="C18:D18" si="10">SUM(C14:C17)</f>
        <v>60</v>
      </c>
      <c r="D18" s="24">
        <f t="shared" si="10"/>
        <v>5</v>
      </c>
      <c r="E18" s="25">
        <f t="shared" ref="E18:H18" si="11">SUM(E14:E17)</f>
        <v>65</v>
      </c>
      <c r="F18" s="25">
        <f t="shared" si="11"/>
        <v>42.4</v>
      </c>
      <c r="G18" s="25">
        <f t="shared" si="11"/>
        <v>1.5</v>
      </c>
      <c r="H18" s="25">
        <f t="shared" si="11"/>
        <v>43.9</v>
      </c>
      <c r="I18" s="25">
        <f t="shared" si="3"/>
        <v>706.66666666666663</v>
      </c>
      <c r="J18" s="25">
        <f t="shared" si="4"/>
        <v>300</v>
      </c>
    </row>
    <row r="19" spans="1:16" ht="23.25" customHeight="1" x14ac:dyDescent="0.25">
      <c r="A19" s="71" t="s">
        <v>34</v>
      </c>
      <c r="B19" s="18" t="s">
        <v>17</v>
      </c>
      <c r="C19" s="27">
        <v>130</v>
      </c>
      <c r="D19" s="26">
        <v>0</v>
      </c>
      <c r="E19" s="22">
        <f t="shared" si="1"/>
        <v>130</v>
      </c>
      <c r="F19" s="27">
        <v>5100</v>
      </c>
      <c r="G19" s="27">
        <v>0</v>
      </c>
      <c r="H19" s="22">
        <f>G19+F19</f>
        <v>5100</v>
      </c>
      <c r="I19" s="21">
        <f t="shared" si="3"/>
        <v>39230.769230769234</v>
      </c>
      <c r="J19" s="21">
        <v>0</v>
      </c>
    </row>
    <row r="20" spans="1:16" ht="23.25" customHeight="1" x14ac:dyDescent="0.25">
      <c r="A20" s="72"/>
      <c r="B20" s="18" t="s">
        <v>18</v>
      </c>
      <c r="C20" s="26">
        <v>130</v>
      </c>
      <c r="D20" s="26">
        <v>0</v>
      </c>
      <c r="E20" s="22">
        <f t="shared" si="1"/>
        <v>130</v>
      </c>
      <c r="F20" s="27">
        <v>5800</v>
      </c>
      <c r="G20" s="27">
        <v>0</v>
      </c>
      <c r="H20" s="22">
        <f t="shared" ref="H20:H30" si="12">G20+F20</f>
        <v>5800</v>
      </c>
      <c r="I20" s="21">
        <f t="shared" si="3"/>
        <v>44615.38461538461</v>
      </c>
      <c r="J20" s="21">
        <v>0</v>
      </c>
    </row>
    <row r="21" spans="1:16" ht="23.25" customHeight="1" x14ac:dyDescent="0.25">
      <c r="A21" s="72"/>
      <c r="B21" s="18" t="s">
        <v>19</v>
      </c>
      <c r="C21" s="27">
        <v>400</v>
      </c>
      <c r="D21" s="26">
        <v>0</v>
      </c>
      <c r="E21" s="22">
        <f t="shared" si="1"/>
        <v>400</v>
      </c>
      <c r="F21" s="27">
        <v>23550</v>
      </c>
      <c r="G21" s="27">
        <v>0</v>
      </c>
      <c r="H21" s="22">
        <f t="shared" si="12"/>
        <v>23550</v>
      </c>
      <c r="I21" s="21">
        <f t="shared" si="3"/>
        <v>58875</v>
      </c>
      <c r="J21" s="21">
        <v>0</v>
      </c>
    </row>
    <row r="22" spans="1:16" ht="23.25" customHeight="1" x14ac:dyDescent="0.25">
      <c r="A22" s="72"/>
      <c r="B22" s="18" t="s">
        <v>38</v>
      </c>
      <c r="C22" s="26">
        <v>10</v>
      </c>
      <c r="D22" s="26">
        <v>0</v>
      </c>
      <c r="E22" s="22">
        <f t="shared" si="1"/>
        <v>10</v>
      </c>
      <c r="F22" s="27">
        <v>410</v>
      </c>
      <c r="G22" s="27">
        <v>0</v>
      </c>
      <c r="H22" s="22">
        <f t="shared" si="12"/>
        <v>410</v>
      </c>
      <c r="I22" s="21">
        <f t="shared" si="3"/>
        <v>41000</v>
      </c>
      <c r="J22" s="21">
        <v>0</v>
      </c>
    </row>
    <row r="23" spans="1:16" ht="23.25" customHeight="1" x14ac:dyDescent="0.25">
      <c r="A23" s="72"/>
      <c r="B23" s="18" t="s">
        <v>55</v>
      </c>
      <c r="C23" s="26">
        <v>10</v>
      </c>
      <c r="D23" s="26">
        <v>0</v>
      </c>
      <c r="E23" s="22">
        <f t="shared" si="1"/>
        <v>10</v>
      </c>
      <c r="F23" s="27">
        <v>320</v>
      </c>
      <c r="G23" s="27">
        <v>0</v>
      </c>
      <c r="H23" s="22">
        <f t="shared" si="12"/>
        <v>320</v>
      </c>
      <c r="I23" s="21">
        <f t="shared" si="3"/>
        <v>32000</v>
      </c>
      <c r="J23" s="21">
        <v>0</v>
      </c>
    </row>
    <row r="24" spans="1:16" ht="23.25" customHeight="1" x14ac:dyDescent="0.25">
      <c r="A24" s="72"/>
      <c r="B24" s="18" t="s">
        <v>39</v>
      </c>
      <c r="C24" s="26">
        <v>12</v>
      </c>
      <c r="D24" s="26">
        <v>0</v>
      </c>
      <c r="E24" s="22">
        <f t="shared" si="1"/>
        <v>12</v>
      </c>
      <c r="F24" s="27">
        <v>530</v>
      </c>
      <c r="G24" s="27">
        <v>0</v>
      </c>
      <c r="H24" s="22">
        <f t="shared" si="12"/>
        <v>530</v>
      </c>
      <c r="I24" s="21">
        <f t="shared" si="3"/>
        <v>44166.666666666664</v>
      </c>
      <c r="J24" s="21">
        <v>0</v>
      </c>
    </row>
    <row r="25" spans="1:16" ht="23.25" customHeight="1" x14ac:dyDescent="0.25">
      <c r="A25" s="72"/>
      <c r="B25" s="18" t="s">
        <v>56</v>
      </c>
      <c r="C25" s="26">
        <v>5</v>
      </c>
      <c r="D25" s="26">
        <v>0</v>
      </c>
      <c r="E25" s="22">
        <f t="shared" si="1"/>
        <v>5</v>
      </c>
      <c r="F25" s="27">
        <v>160</v>
      </c>
      <c r="G25" s="27">
        <v>0</v>
      </c>
      <c r="H25" s="22">
        <f t="shared" si="12"/>
        <v>160</v>
      </c>
      <c r="I25" s="21">
        <f t="shared" si="3"/>
        <v>32000</v>
      </c>
      <c r="J25" s="21">
        <v>0</v>
      </c>
      <c r="P25" s="36"/>
    </row>
    <row r="26" spans="1:16" ht="23.25" customHeight="1" x14ac:dyDescent="0.25">
      <c r="A26" s="72"/>
      <c r="B26" s="18" t="s">
        <v>40</v>
      </c>
      <c r="C26" s="26">
        <v>0</v>
      </c>
      <c r="D26" s="26">
        <v>0</v>
      </c>
      <c r="E26" s="22">
        <f t="shared" si="1"/>
        <v>0</v>
      </c>
      <c r="F26" s="27">
        <v>0</v>
      </c>
      <c r="G26" s="27">
        <v>0</v>
      </c>
      <c r="H26" s="22">
        <f t="shared" si="12"/>
        <v>0</v>
      </c>
      <c r="I26" s="21">
        <v>0</v>
      </c>
      <c r="J26" s="21">
        <v>0</v>
      </c>
    </row>
    <row r="27" spans="1:16" ht="23.25" customHeight="1" x14ac:dyDescent="0.25">
      <c r="A27" s="72"/>
      <c r="B27" s="18" t="s">
        <v>41</v>
      </c>
      <c r="C27" s="26">
        <v>0</v>
      </c>
      <c r="D27" s="26">
        <v>0</v>
      </c>
      <c r="E27" s="22">
        <f t="shared" si="1"/>
        <v>0</v>
      </c>
      <c r="F27" s="27">
        <v>0</v>
      </c>
      <c r="G27" s="27">
        <v>0</v>
      </c>
      <c r="H27" s="22">
        <f t="shared" si="12"/>
        <v>0</v>
      </c>
      <c r="I27" s="21">
        <v>0</v>
      </c>
      <c r="J27" s="21">
        <v>0</v>
      </c>
    </row>
    <row r="28" spans="1:16" ht="23.25" customHeight="1" x14ac:dyDescent="0.25">
      <c r="A28" s="72"/>
      <c r="B28" s="18" t="s">
        <v>42</v>
      </c>
      <c r="C28" s="26">
        <v>25</v>
      </c>
      <c r="D28" s="26">
        <v>0</v>
      </c>
      <c r="E28" s="22">
        <f t="shared" si="1"/>
        <v>25</v>
      </c>
      <c r="F28" s="27">
        <v>875</v>
      </c>
      <c r="G28" s="27">
        <v>0</v>
      </c>
      <c r="H28" s="22">
        <f t="shared" si="12"/>
        <v>875</v>
      </c>
      <c r="I28" s="21">
        <f t="shared" si="3"/>
        <v>35000</v>
      </c>
      <c r="J28" s="21">
        <v>0</v>
      </c>
    </row>
    <row r="29" spans="1:16" ht="23.25" customHeight="1" x14ac:dyDescent="0.25">
      <c r="A29" s="72"/>
      <c r="B29" s="18" t="s">
        <v>43</v>
      </c>
      <c r="C29" s="26">
        <v>0</v>
      </c>
      <c r="D29" s="26">
        <v>0</v>
      </c>
      <c r="E29" s="22">
        <f t="shared" si="1"/>
        <v>0</v>
      </c>
      <c r="F29" s="27">
        <v>0</v>
      </c>
      <c r="G29" s="27">
        <v>0</v>
      </c>
      <c r="H29" s="22">
        <f t="shared" si="12"/>
        <v>0</v>
      </c>
      <c r="I29" s="21">
        <v>0</v>
      </c>
      <c r="J29" s="21">
        <v>0</v>
      </c>
    </row>
    <row r="30" spans="1:16" ht="23.25" customHeight="1" x14ac:dyDescent="0.25">
      <c r="A30" s="72"/>
      <c r="B30" s="18" t="s">
        <v>57</v>
      </c>
      <c r="C30" s="26">
        <v>5</v>
      </c>
      <c r="D30" s="26">
        <v>0</v>
      </c>
      <c r="E30" s="22">
        <f t="shared" si="1"/>
        <v>5</v>
      </c>
      <c r="F30" s="27">
        <v>160</v>
      </c>
      <c r="G30" s="27">
        <v>0</v>
      </c>
      <c r="H30" s="22">
        <f t="shared" si="12"/>
        <v>160</v>
      </c>
      <c r="I30" s="21">
        <f t="shared" si="3"/>
        <v>32000</v>
      </c>
      <c r="J30" s="21">
        <v>0</v>
      </c>
    </row>
    <row r="31" spans="1:16" ht="23.25" customHeight="1" x14ac:dyDescent="0.25">
      <c r="A31" s="73"/>
      <c r="B31" s="23" t="s">
        <v>20</v>
      </c>
      <c r="C31" s="24">
        <f>SUM(C19:C30)</f>
        <v>727</v>
      </c>
      <c r="D31" s="24">
        <f t="shared" ref="D31" si="13">SUM(D19:D30)</f>
        <v>0</v>
      </c>
      <c r="E31" s="25">
        <f t="shared" ref="E31:H31" si="14">SUM(E19:E30)</f>
        <v>727</v>
      </c>
      <c r="F31" s="25">
        <f t="shared" si="14"/>
        <v>36905</v>
      </c>
      <c r="G31" s="25">
        <f t="shared" si="14"/>
        <v>0</v>
      </c>
      <c r="H31" s="25">
        <f t="shared" si="14"/>
        <v>36905</v>
      </c>
      <c r="I31" s="25">
        <f t="shared" si="3"/>
        <v>50763.411279229716</v>
      </c>
      <c r="J31" s="25">
        <v>0</v>
      </c>
    </row>
    <row r="32" spans="1:16" ht="23.25" customHeight="1" x14ac:dyDescent="0.25">
      <c r="A32" s="71" t="s">
        <v>35</v>
      </c>
      <c r="B32" s="18" t="s">
        <v>21</v>
      </c>
      <c r="C32" s="20">
        <v>15</v>
      </c>
      <c r="D32" s="20">
        <v>0</v>
      </c>
      <c r="E32" s="21">
        <f t="shared" ref="E32:E37" si="15">D32+C32</f>
        <v>15</v>
      </c>
      <c r="F32" s="20">
        <v>600</v>
      </c>
      <c r="G32" s="20">
        <v>0</v>
      </c>
      <c r="H32" s="22">
        <f t="shared" ref="H32:H37" si="16">G32+F32</f>
        <v>600</v>
      </c>
      <c r="I32" s="21">
        <f t="shared" si="3"/>
        <v>40000</v>
      </c>
      <c r="J32" s="21">
        <v>0</v>
      </c>
    </row>
    <row r="33" spans="1:10" ht="23.25" customHeight="1" x14ac:dyDescent="0.25">
      <c r="A33" s="72"/>
      <c r="B33" s="18" t="s">
        <v>22</v>
      </c>
      <c r="C33" s="20">
        <v>120</v>
      </c>
      <c r="D33" s="20">
        <v>0</v>
      </c>
      <c r="E33" s="21">
        <f t="shared" si="15"/>
        <v>120</v>
      </c>
      <c r="F33" s="20">
        <v>7700</v>
      </c>
      <c r="G33" s="20">
        <v>0</v>
      </c>
      <c r="H33" s="22">
        <f t="shared" si="16"/>
        <v>7700</v>
      </c>
      <c r="I33" s="21">
        <f t="shared" si="3"/>
        <v>64166.666666666672</v>
      </c>
      <c r="J33" s="21">
        <v>0</v>
      </c>
    </row>
    <row r="34" spans="1:10" ht="23.25" customHeight="1" x14ac:dyDescent="0.25">
      <c r="A34" s="72"/>
      <c r="B34" s="18" t="s">
        <v>23</v>
      </c>
      <c r="C34" s="20">
        <v>55</v>
      </c>
      <c r="D34" s="20">
        <v>0</v>
      </c>
      <c r="E34" s="21">
        <f t="shared" si="15"/>
        <v>55</v>
      </c>
      <c r="F34" s="20">
        <v>1900</v>
      </c>
      <c r="G34" s="20">
        <v>0</v>
      </c>
      <c r="H34" s="22">
        <f>G34+F34</f>
        <v>1900</v>
      </c>
      <c r="I34" s="21">
        <f t="shared" si="3"/>
        <v>34545.454545454544</v>
      </c>
      <c r="J34" s="21">
        <v>0</v>
      </c>
    </row>
    <row r="35" spans="1:10" ht="23.25" customHeight="1" x14ac:dyDescent="0.25">
      <c r="A35" s="72"/>
      <c r="B35" s="18" t="s">
        <v>44</v>
      </c>
      <c r="C35" s="20">
        <v>0</v>
      </c>
      <c r="D35" s="20">
        <v>0</v>
      </c>
      <c r="E35" s="21">
        <f t="shared" si="15"/>
        <v>0</v>
      </c>
      <c r="F35" s="20">
        <v>0</v>
      </c>
      <c r="G35" s="20">
        <v>0</v>
      </c>
      <c r="H35" s="22">
        <f t="shared" si="16"/>
        <v>0</v>
      </c>
      <c r="I35" s="21">
        <v>0</v>
      </c>
      <c r="J35" s="21">
        <v>0</v>
      </c>
    </row>
    <row r="36" spans="1:10" ht="23.25" customHeight="1" x14ac:dyDescent="0.25">
      <c r="A36" s="72"/>
      <c r="B36" s="18" t="s">
        <v>45</v>
      </c>
      <c r="C36" s="20">
        <v>15</v>
      </c>
      <c r="D36" s="20">
        <v>0</v>
      </c>
      <c r="E36" s="21">
        <f t="shared" si="15"/>
        <v>15</v>
      </c>
      <c r="F36" s="20">
        <v>525</v>
      </c>
      <c r="G36" s="20">
        <v>0</v>
      </c>
      <c r="H36" s="22">
        <f t="shared" si="16"/>
        <v>525</v>
      </c>
      <c r="I36" s="21">
        <f t="shared" si="3"/>
        <v>35000</v>
      </c>
      <c r="J36" s="21">
        <v>0</v>
      </c>
    </row>
    <row r="37" spans="1:10" ht="23.25" customHeight="1" x14ac:dyDescent="0.25">
      <c r="A37" s="72"/>
      <c r="B37" s="18" t="s">
        <v>24</v>
      </c>
      <c r="C37" s="20">
        <v>0</v>
      </c>
      <c r="D37" s="20">
        <v>0</v>
      </c>
      <c r="E37" s="21">
        <f t="shared" si="15"/>
        <v>0</v>
      </c>
      <c r="F37" s="20">
        <v>0</v>
      </c>
      <c r="G37" s="20">
        <v>0</v>
      </c>
      <c r="H37" s="22">
        <f t="shared" si="16"/>
        <v>0</v>
      </c>
      <c r="I37" s="21">
        <v>0</v>
      </c>
      <c r="J37" s="21">
        <v>0</v>
      </c>
    </row>
    <row r="38" spans="1:10" ht="23.25" customHeight="1" x14ac:dyDescent="0.25">
      <c r="A38" s="73"/>
      <c r="B38" s="23" t="s">
        <v>25</v>
      </c>
      <c r="C38" s="25">
        <f>SUM(C32:C37)</f>
        <v>205</v>
      </c>
      <c r="D38" s="25">
        <f t="shared" ref="D38:F38" si="17">SUM(D32:D37)</f>
        <v>0</v>
      </c>
      <c r="E38" s="25">
        <f t="shared" si="17"/>
        <v>205</v>
      </c>
      <c r="F38" s="25">
        <f t="shared" si="17"/>
        <v>10725</v>
      </c>
      <c r="G38" s="25">
        <f>SUM(G32:G37)</f>
        <v>0</v>
      </c>
      <c r="H38" s="25">
        <f t="shared" ref="H38" si="18">SUM(H32:H37)</f>
        <v>10725</v>
      </c>
      <c r="I38" s="25">
        <f t="shared" si="3"/>
        <v>52317.07317073171</v>
      </c>
      <c r="J38" s="25">
        <v>0</v>
      </c>
    </row>
    <row r="39" spans="1:10" ht="23.25" customHeight="1" x14ac:dyDescent="0.25">
      <c r="A39" s="71" t="s">
        <v>36</v>
      </c>
      <c r="B39" s="18" t="s">
        <v>26</v>
      </c>
      <c r="C39" s="27">
        <v>1250</v>
      </c>
      <c r="D39" s="27">
        <v>875</v>
      </c>
      <c r="E39" s="22">
        <f t="shared" ref="E39:E46" si="19">D39+C39</f>
        <v>2125</v>
      </c>
      <c r="F39" s="27">
        <v>11938</v>
      </c>
      <c r="G39" s="27">
        <v>700</v>
      </c>
      <c r="H39" s="22">
        <f t="shared" ref="H39:H45" si="20">G39+F39</f>
        <v>12638</v>
      </c>
      <c r="I39" s="21">
        <f t="shared" si="3"/>
        <v>9550.4</v>
      </c>
      <c r="J39" s="21">
        <f t="shared" si="4"/>
        <v>800</v>
      </c>
    </row>
    <row r="40" spans="1:10" ht="23.25" customHeight="1" x14ac:dyDescent="0.25">
      <c r="A40" s="72"/>
      <c r="B40" s="18" t="s">
        <v>27</v>
      </c>
      <c r="C40" s="27">
        <v>120</v>
      </c>
      <c r="D40" s="27">
        <v>0</v>
      </c>
      <c r="E40" s="22">
        <f t="shared" si="19"/>
        <v>120</v>
      </c>
      <c r="F40" s="27">
        <v>6840</v>
      </c>
      <c r="G40" s="27">
        <v>0</v>
      </c>
      <c r="H40" s="22">
        <f t="shared" si="20"/>
        <v>6840</v>
      </c>
      <c r="I40" s="21">
        <f t="shared" si="3"/>
        <v>57000</v>
      </c>
      <c r="J40" s="21">
        <v>0</v>
      </c>
    </row>
    <row r="41" spans="1:10" ht="23.25" customHeight="1" x14ac:dyDescent="0.25">
      <c r="A41" s="72"/>
      <c r="B41" s="18" t="s">
        <v>46</v>
      </c>
      <c r="C41" s="27">
        <v>3</v>
      </c>
      <c r="D41" s="27">
        <v>0</v>
      </c>
      <c r="E41" s="22">
        <f t="shared" si="19"/>
        <v>3</v>
      </c>
      <c r="F41" s="27">
        <v>183</v>
      </c>
      <c r="G41" s="27">
        <v>0</v>
      </c>
      <c r="H41" s="22">
        <f t="shared" si="20"/>
        <v>183</v>
      </c>
      <c r="I41" s="21">
        <f t="shared" si="3"/>
        <v>61000</v>
      </c>
      <c r="J41" s="21">
        <v>0</v>
      </c>
    </row>
    <row r="42" spans="1:10" ht="23.25" customHeight="1" x14ac:dyDescent="0.25">
      <c r="A42" s="72"/>
      <c r="B42" s="18" t="s">
        <v>47</v>
      </c>
      <c r="C42" s="27">
        <v>30</v>
      </c>
      <c r="D42" s="27">
        <v>0</v>
      </c>
      <c r="E42" s="22">
        <f t="shared" si="19"/>
        <v>30</v>
      </c>
      <c r="F42" s="27">
        <v>180</v>
      </c>
      <c r="G42" s="27">
        <v>0</v>
      </c>
      <c r="H42" s="22">
        <f t="shared" si="20"/>
        <v>180</v>
      </c>
      <c r="I42" s="21">
        <f t="shared" si="3"/>
        <v>6000</v>
      </c>
      <c r="J42" s="21">
        <v>0</v>
      </c>
    </row>
    <row r="43" spans="1:10" ht="23.25" customHeight="1" x14ac:dyDescent="0.25">
      <c r="A43" s="72"/>
      <c r="B43" s="18" t="s">
        <v>48</v>
      </c>
      <c r="C43" s="27">
        <v>0</v>
      </c>
      <c r="D43" s="27">
        <v>16</v>
      </c>
      <c r="E43" s="22">
        <f t="shared" si="19"/>
        <v>16</v>
      </c>
      <c r="F43" s="27">
        <v>0</v>
      </c>
      <c r="G43" s="27">
        <v>15</v>
      </c>
      <c r="H43" s="22">
        <f t="shared" si="20"/>
        <v>15</v>
      </c>
      <c r="I43" s="21">
        <v>0</v>
      </c>
      <c r="J43" s="21">
        <f t="shared" si="4"/>
        <v>937.5</v>
      </c>
    </row>
    <row r="44" spans="1:10" ht="23.25" customHeight="1" x14ac:dyDescent="0.25">
      <c r="A44" s="72"/>
      <c r="B44" s="18" t="s">
        <v>49</v>
      </c>
      <c r="C44" s="27">
        <v>0</v>
      </c>
      <c r="D44" s="27">
        <v>0</v>
      </c>
      <c r="E44" s="22">
        <f t="shared" si="19"/>
        <v>0</v>
      </c>
      <c r="F44" s="27">
        <v>0</v>
      </c>
      <c r="G44" s="27">
        <v>0</v>
      </c>
      <c r="H44" s="22">
        <f t="shared" si="20"/>
        <v>0</v>
      </c>
      <c r="I44" s="21">
        <v>0</v>
      </c>
      <c r="J44" s="21">
        <v>0</v>
      </c>
    </row>
    <row r="45" spans="1:10" ht="23.25" customHeight="1" x14ac:dyDescent="0.25">
      <c r="A45" s="72"/>
      <c r="B45" s="18" t="s">
        <v>50</v>
      </c>
      <c r="C45" s="27">
        <v>10</v>
      </c>
      <c r="D45" s="27">
        <v>0</v>
      </c>
      <c r="E45" s="22">
        <f t="shared" si="19"/>
        <v>10</v>
      </c>
      <c r="F45" s="27">
        <v>65</v>
      </c>
      <c r="G45" s="27">
        <v>0</v>
      </c>
      <c r="H45" s="22">
        <f t="shared" si="20"/>
        <v>65</v>
      </c>
      <c r="I45" s="21">
        <f t="shared" si="3"/>
        <v>6500</v>
      </c>
      <c r="J45" s="21">
        <v>0</v>
      </c>
    </row>
    <row r="46" spans="1:10" ht="23.25" customHeight="1" x14ac:dyDescent="0.25">
      <c r="A46" s="72"/>
      <c r="B46" s="18" t="s">
        <v>28</v>
      </c>
      <c r="C46" s="27">
        <v>50</v>
      </c>
      <c r="D46" s="27">
        <v>287</v>
      </c>
      <c r="E46" s="22">
        <f t="shared" si="19"/>
        <v>337</v>
      </c>
      <c r="F46" s="27">
        <v>1375</v>
      </c>
      <c r="G46" s="27">
        <v>430</v>
      </c>
      <c r="H46" s="22">
        <f>G46+F46</f>
        <v>1805</v>
      </c>
      <c r="I46" s="21">
        <f t="shared" si="3"/>
        <v>27500</v>
      </c>
      <c r="J46" s="21">
        <f t="shared" si="4"/>
        <v>1498.2578397212542</v>
      </c>
    </row>
    <row r="47" spans="1:10" ht="23.25" customHeight="1" x14ac:dyDescent="0.25">
      <c r="A47" s="73"/>
      <c r="B47" s="23" t="s">
        <v>29</v>
      </c>
      <c r="C47" s="25">
        <f>SUM(C39:C46)</f>
        <v>1463</v>
      </c>
      <c r="D47" s="25">
        <f t="shared" ref="D47:H47" si="21">SUM(D39:D46)</f>
        <v>1178</v>
      </c>
      <c r="E47" s="25">
        <f t="shared" si="21"/>
        <v>2641</v>
      </c>
      <c r="F47" s="25">
        <f t="shared" si="21"/>
        <v>20581</v>
      </c>
      <c r="G47" s="25">
        <f t="shared" si="21"/>
        <v>1145</v>
      </c>
      <c r="H47" s="25">
        <f t="shared" si="21"/>
        <v>21726</v>
      </c>
      <c r="I47" s="25">
        <f t="shared" si="3"/>
        <v>14067.66917293233</v>
      </c>
      <c r="J47" s="25">
        <f t="shared" si="4"/>
        <v>971.98641765704588</v>
      </c>
    </row>
    <row r="48" spans="1:10" ht="23.25" customHeight="1" x14ac:dyDescent="0.25">
      <c r="A48" s="32"/>
      <c r="B48" s="23" t="s">
        <v>58</v>
      </c>
      <c r="C48" s="28">
        <v>0</v>
      </c>
      <c r="D48" s="28">
        <v>0</v>
      </c>
      <c r="E48" s="25">
        <f>D48+C48</f>
        <v>0</v>
      </c>
      <c r="F48" s="28">
        <v>0</v>
      </c>
      <c r="G48" s="28">
        <v>0</v>
      </c>
      <c r="H48" s="25">
        <f>G48+F48</f>
        <v>0</v>
      </c>
      <c r="I48" s="25">
        <v>0</v>
      </c>
      <c r="J48" s="25">
        <v>0</v>
      </c>
    </row>
    <row r="49" spans="1:25" ht="23.25" customHeight="1" x14ac:dyDescent="0.25">
      <c r="A49" s="74" t="s">
        <v>30</v>
      </c>
      <c r="B49" s="75"/>
      <c r="C49" s="29">
        <f>SUM(C7+C13+C18+C31+C38+C47+C48)</f>
        <v>10270</v>
      </c>
      <c r="D49" s="29">
        <f t="shared" ref="D49:E49" si="22">SUM(D7+D13+D18+D31+D38+D47+D48)</f>
        <v>36227</v>
      </c>
      <c r="E49" s="29">
        <f t="shared" si="22"/>
        <v>46497</v>
      </c>
      <c r="F49" s="30">
        <f t="shared" ref="F49:G49" si="23">SUM(F7+F13+F18+F31+F38+F47+F48)</f>
        <v>93533.4</v>
      </c>
      <c r="G49" s="30">
        <f t="shared" si="23"/>
        <v>17279.5</v>
      </c>
      <c r="H49" s="30">
        <f>SUM(H7+H13+H18+H31+H38+H47+H48)</f>
        <v>110812.9</v>
      </c>
      <c r="I49" s="30">
        <f t="shared" si="3"/>
        <v>9107.4391431353451</v>
      </c>
      <c r="J49" s="30">
        <f t="shared" si="4"/>
        <v>476.97849670135531</v>
      </c>
    </row>
    <row r="51" spans="1:25" ht="32.25" x14ac:dyDescent="0.85">
      <c r="B51" s="7"/>
      <c r="C51" s="77"/>
      <c r="D51" s="77"/>
      <c r="E51" s="10"/>
      <c r="F51" s="10"/>
      <c r="G51" s="77"/>
      <c r="H51" s="77"/>
      <c r="I51" s="7"/>
      <c r="J51" s="7"/>
    </row>
    <row r="52" spans="1:25" ht="32.25" x14ac:dyDescent="0.85">
      <c r="B52" s="9"/>
      <c r="C52" s="77"/>
      <c r="D52" s="77"/>
      <c r="E52" s="10"/>
      <c r="F52" s="10"/>
      <c r="G52" s="77"/>
      <c r="H52" s="77"/>
      <c r="I52" s="9"/>
      <c r="J52" s="37"/>
    </row>
    <row r="53" spans="1:25" ht="32.25" x14ac:dyDescent="0.85">
      <c r="C53" s="81"/>
      <c r="D53" s="81"/>
      <c r="E53" s="38"/>
      <c r="F53" s="38"/>
      <c r="G53" s="77"/>
      <c r="H53" s="77"/>
    </row>
    <row r="54" spans="1:25" ht="66.75" customHeight="1" x14ac:dyDescent="0.75">
      <c r="C54" s="6"/>
      <c r="D54" s="6"/>
      <c r="E54" s="6"/>
      <c r="F54" s="6"/>
      <c r="G54" s="6"/>
      <c r="H54" s="6"/>
      <c r="I54" s="6"/>
      <c r="Y54" s="33" t="s">
        <v>59</v>
      </c>
    </row>
  </sheetData>
  <mergeCells count="20">
    <mergeCell ref="C53:D53"/>
    <mergeCell ref="G53:H53"/>
    <mergeCell ref="A8:A13"/>
    <mergeCell ref="A14:A18"/>
    <mergeCell ref="A19:A31"/>
    <mergeCell ref="A32:A38"/>
    <mergeCell ref="A39:A47"/>
    <mergeCell ref="C51:D51"/>
    <mergeCell ref="G51:H51"/>
    <mergeCell ref="C52:D52"/>
    <mergeCell ref="G52:H52"/>
    <mergeCell ref="A49:B49"/>
    <mergeCell ref="K4:L7"/>
    <mergeCell ref="M4:O4"/>
    <mergeCell ref="A4:A7"/>
    <mergeCell ref="A1:J1"/>
    <mergeCell ref="A2:B3"/>
    <mergeCell ref="C2:E2"/>
    <mergeCell ref="F2:H2"/>
    <mergeCell ref="I2:J2"/>
  </mergeCells>
  <printOptions horizontalCentered="1"/>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rightToLeft="1" topLeftCell="A31" zoomScaleNormal="100" workbookViewId="0">
      <selection activeCell="C50" sqref="C50"/>
    </sheetView>
  </sheetViews>
  <sheetFormatPr defaultColWidth="9" defaultRowHeight="15" x14ac:dyDescent="0.25"/>
  <cols>
    <col min="1" max="1" width="7" style="1" customWidth="1"/>
    <col min="2" max="2" width="18.5703125" style="1" customWidth="1"/>
    <col min="3" max="10" width="13.140625" style="1" customWidth="1"/>
    <col min="11" max="11" width="14" style="1" customWidth="1"/>
    <col min="12" max="12" width="0.28515625" style="1" customWidth="1"/>
    <col min="13" max="16384" width="9" style="1"/>
  </cols>
  <sheetData>
    <row r="1" spans="1:15" ht="23.25" customHeight="1" x14ac:dyDescent="0.25">
      <c r="A1" s="67" t="s">
        <v>65</v>
      </c>
      <c r="B1" s="67"/>
      <c r="C1" s="67"/>
      <c r="D1" s="67"/>
      <c r="E1" s="67"/>
      <c r="F1" s="67"/>
      <c r="G1" s="67"/>
      <c r="H1" s="67"/>
      <c r="I1" s="67"/>
      <c r="J1" s="67"/>
    </row>
    <row r="2" spans="1:15" ht="23.25" customHeight="1" x14ac:dyDescent="0.25">
      <c r="A2" s="68" t="s">
        <v>0</v>
      </c>
      <c r="B2" s="68"/>
      <c r="C2" s="69" t="s">
        <v>51</v>
      </c>
      <c r="D2" s="69"/>
      <c r="E2" s="69"/>
      <c r="F2" s="69" t="s">
        <v>52</v>
      </c>
      <c r="G2" s="69"/>
      <c r="H2" s="69"/>
      <c r="I2" s="69" t="s">
        <v>53</v>
      </c>
      <c r="J2" s="69"/>
    </row>
    <row r="3" spans="1:15" ht="23.25" customHeight="1" x14ac:dyDescent="0.25">
      <c r="A3" s="68"/>
      <c r="B3" s="68"/>
      <c r="C3" s="17" t="s">
        <v>1</v>
      </c>
      <c r="D3" s="17" t="s">
        <v>2</v>
      </c>
      <c r="E3" s="17" t="s">
        <v>3</v>
      </c>
      <c r="F3" s="17" t="s">
        <v>1</v>
      </c>
      <c r="G3" s="17" t="s">
        <v>2</v>
      </c>
      <c r="H3" s="17" t="s">
        <v>3</v>
      </c>
      <c r="I3" s="17" t="s">
        <v>1</v>
      </c>
      <c r="J3" s="17" t="s">
        <v>2</v>
      </c>
      <c r="K3" s="2"/>
      <c r="L3" s="2"/>
    </row>
    <row r="4" spans="1:15" ht="23.25" customHeight="1" x14ac:dyDescent="0.25">
      <c r="A4" s="85" t="s">
        <v>31</v>
      </c>
      <c r="B4" s="18" t="s">
        <v>4</v>
      </c>
      <c r="C4" s="19">
        <v>600</v>
      </c>
      <c r="D4" s="19">
        <v>1750</v>
      </c>
      <c r="E4" s="21">
        <f>D4+C4</f>
        <v>2350</v>
      </c>
      <c r="F4" s="19">
        <v>2400</v>
      </c>
      <c r="G4" s="19">
        <v>787.5</v>
      </c>
      <c r="H4" s="22">
        <f t="shared" ref="H4:H46" si="0">G4+F4</f>
        <v>3187.5</v>
      </c>
      <c r="I4" s="21">
        <f>F4/C4*1000</f>
        <v>4000</v>
      </c>
      <c r="J4" s="21">
        <f>G4/D4*1000</f>
        <v>450</v>
      </c>
      <c r="K4" s="79"/>
      <c r="L4" s="79"/>
      <c r="M4" s="80"/>
      <c r="N4" s="80"/>
      <c r="O4" s="80"/>
    </row>
    <row r="5" spans="1:15" ht="23.25" customHeight="1" x14ac:dyDescent="0.25">
      <c r="A5" s="85"/>
      <c r="B5" s="18" t="s">
        <v>5</v>
      </c>
      <c r="C5" s="19">
        <v>420</v>
      </c>
      <c r="D5" s="19">
        <v>400</v>
      </c>
      <c r="E5" s="21">
        <f t="shared" ref="E5:E46" si="1">D5+C5</f>
        <v>820</v>
      </c>
      <c r="F5" s="19">
        <v>1554</v>
      </c>
      <c r="G5" s="19">
        <v>197.6</v>
      </c>
      <c r="H5" s="22">
        <f t="shared" si="0"/>
        <v>1751.6</v>
      </c>
      <c r="I5" s="21">
        <f t="shared" ref="I5:I49" si="2">F5/C5*1000</f>
        <v>3700</v>
      </c>
      <c r="J5" s="21">
        <f t="shared" ref="J5:J49" si="3">G5/D5*1000</f>
        <v>494</v>
      </c>
      <c r="K5" s="79"/>
      <c r="L5" s="79"/>
    </row>
    <row r="6" spans="1:15" ht="23.25" customHeight="1" x14ac:dyDescent="0.25">
      <c r="A6" s="85"/>
      <c r="B6" s="18" t="s">
        <v>6</v>
      </c>
      <c r="C6" s="20">
        <v>0</v>
      </c>
      <c r="D6" s="20">
        <v>0</v>
      </c>
      <c r="E6" s="21">
        <f t="shared" si="1"/>
        <v>0</v>
      </c>
      <c r="F6" s="20">
        <v>0</v>
      </c>
      <c r="G6" s="20">
        <v>0</v>
      </c>
      <c r="H6" s="22">
        <f t="shared" si="0"/>
        <v>0</v>
      </c>
      <c r="I6" s="21">
        <v>0</v>
      </c>
      <c r="J6" s="21">
        <v>0</v>
      </c>
      <c r="K6" s="79"/>
      <c r="L6" s="79"/>
    </row>
    <row r="7" spans="1:15" ht="23.25" customHeight="1" x14ac:dyDescent="0.25">
      <c r="A7" s="85"/>
      <c r="B7" s="23" t="s">
        <v>7</v>
      </c>
      <c r="C7" s="25">
        <f t="shared" ref="C7:H7" si="4">SUM(C4:C6)</f>
        <v>1020</v>
      </c>
      <c r="D7" s="25">
        <f t="shared" si="4"/>
        <v>2150</v>
      </c>
      <c r="E7" s="25">
        <f t="shared" si="4"/>
        <v>3170</v>
      </c>
      <c r="F7" s="25">
        <f t="shared" si="4"/>
        <v>3954</v>
      </c>
      <c r="G7" s="25">
        <f t="shared" si="4"/>
        <v>985.1</v>
      </c>
      <c r="H7" s="25">
        <f t="shared" si="4"/>
        <v>4939.1000000000004</v>
      </c>
      <c r="I7" s="25">
        <f t="shared" si="2"/>
        <v>3876.4705882352941</v>
      </c>
      <c r="J7" s="25">
        <f t="shared" si="3"/>
        <v>458.18604651162792</v>
      </c>
      <c r="K7" s="79"/>
      <c r="L7" s="79"/>
    </row>
    <row r="8" spans="1:15" ht="23.25" customHeight="1" x14ac:dyDescent="0.25">
      <c r="A8" s="85" t="s">
        <v>32</v>
      </c>
      <c r="B8" s="18" t="s">
        <v>8</v>
      </c>
      <c r="C8" s="19">
        <v>5</v>
      </c>
      <c r="D8" s="19">
        <v>350</v>
      </c>
      <c r="E8" s="21">
        <f t="shared" si="1"/>
        <v>355</v>
      </c>
      <c r="F8" s="19">
        <v>5</v>
      </c>
      <c r="G8" s="19">
        <v>73</v>
      </c>
      <c r="H8" s="22">
        <f t="shared" si="0"/>
        <v>78</v>
      </c>
      <c r="I8" s="21">
        <f t="shared" si="2"/>
        <v>1000</v>
      </c>
      <c r="J8" s="21">
        <f t="shared" si="3"/>
        <v>208.57142857142858</v>
      </c>
      <c r="K8" s="15"/>
    </row>
    <row r="9" spans="1:15" ht="23.25" customHeight="1" x14ac:dyDescent="0.25">
      <c r="A9" s="85"/>
      <c r="B9" s="18" t="s">
        <v>9</v>
      </c>
      <c r="C9" s="19">
        <v>2700</v>
      </c>
      <c r="D9" s="19">
        <v>0</v>
      </c>
      <c r="E9" s="21">
        <f t="shared" si="1"/>
        <v>2700</v>
      </c>
      <c r="F9" s="19">
        <v>6810</v>
      </c>
      <c r="G9" s="19">
        <v>0</v>
      </c>
      <c r="H9" s="22">
        <f t="shared" si="0"/>
        <v>6810</v>
      </c>
      <c r="I9" s="21">
        <f t="shared" si="2"/>
        <v>2522.2222222222222</v>
      </c>
      <c r="J9" s="21">
        <v>0</v>
      </c>
      <c r="K9" s="15"/>
    </row>
    <row r="10" spans="1:15" ht="23.25" customHeight="1" x14ac:dyDescent="0.25">
      <c r="A10" s="85"/>
      <c r="B10" s="18" t="s">
        <v>10</v>
      </c>
      <c r="C10" s="19">
        <v>5</v>
      </c>
      <c r="D10" s="19">
        <v>450</v>
      </c>
      <c r="E10" s="21">
        <f t="shared" si="1"/>
        <v>455</v>
      </c>
      <c r="F10" s="19">
        <v>5</v>
      </c>
      <c r="G10" s="19">
        <v>93</v>
      </c>
      <c r="H10" s="22">
        <f t="shared" si="0"/>
        <v>98</v>
      </c>
      <c r="I10" s="21">
        <f t="shared" si="2"/>
        <v>1000</v>
      </c>
      <c r="J10" s="21">
        <f t="shared" si="3"/>
        <v>206.66666666666666</v>
      </c>
      <c r="K10" s="15"/>
    </row>
    <row r="11" spans="1:15" ht="23.25" customHeight="1" x14ac:dyDescent="0.25">
      <c r="A11" s="85"/>
      <c r="B11" s="18" t="s">
        <v>54</v>
      </c>
      <c r="C11" s="20">
        <v>0</v>
      </c>
      <c r="D11" s="20">
        <v>0</v>
      </c>
      <c r="E11" s="21">
        <f t="shared" si="1"/>
        <v>0</v>
      </c>
      <c r="F11" s="20">
        <v>0</v>
      </c>
      <c r="G11" s="20">
        <v>0</v>
      </c>
      <c r="H11" s="22">
        <f t="shared" si="0"/>
        <v>0</v>
      </c>
      <c r="I11" s="21">
        <v>0</v>
      </c>
      <c r="J11" s="21">
        <v>0</v>
      </c>
      <c r="K11" s="15"/>
    </row>
    <row r="12" spans="1:15" ht="23.25" customHeight="1" x14ac:dyDescent="0.25">
      <c r="A12" s="85"/>
      <c r="B12" s="18" t="s">
        <v>11</v>
      </c>
      <c r="C12" s="20">
        <v>0</v>
      </c>
      <c r="D12" s="20">
        <v>0</v>
      </c>
      <c r="E12" s="21">
        <f t="shared" si="1"/>
        <v>0</v>
      </c>
      <c r="F12" s="20">
        <v>0</v>
      </c>
      <c r="G12" s="20">
        <v>0</v>
      </c>
      <c r="H12" s="22">
        <f t="shared" si="0"/>
        <v>0</v>
      </c>
      <c r="I12" s="21">
        <v>0</v>
      </c>
      <c r="J12" s="21">
        <v>0</v>
      </c>
      <c r="K12" s="15"/>
    </row>
    <row r="13" spans="1:15" ht="23.25" customHeight="1" x14ac:dyDescent="0.25">
      <c r="A13" s="85"/>
      <c r="B13" s="23" t="s">
        <v>12</v>
      </c>
      <c r="C13" s="25">
        <f>SUM(C8:C12)</f>
        <v>2710</v>
      </c>
      <c r="D13" s="25">
        <f>SUM(D8:D12)</f>
        <v>800</v>
      </c>
      <c r="E13" s="25">
        <f>SUM(E8:E12)</f>
        <v>3510</v>
      </c>
      <c r="F13" s="25">
        <f t="shared" ref="F13:H13" si="5">SUM(F8:F12)</f>
        <v>6820</v>
      </c>
      <c r="G13" s="25">
        <f t="shared" si="5"/>
        <v>166</v>
      </c>
      <c r="H13" s="25">
        <f t="shared" si="5"/>
        <v>6986</v>
      </c>
      <c r="I13" s="25">
        <f t="shared" si="2"/>
        <v>2516.6051660516605</v>
      </c>
      <c r="J13" s="25">
        <f t="shared" si="3"/>
        <v>207.5</v>
      </c>
      <c r="K13" s="15"/>
    </row>
    <row r="14" spans="1:15" ht="23.25" customHeight="1" x14ac:dyDescent="0.25">
      <c r="A14" s="85" t="s">
        <v>33</v>
      </c>
      <c r="B14" s="18" t="s">
        <v>13</v>
      </c>
      <c r="C14" s="20">
        <v>0</v>
      </c>
      <c r="D14" s="20">
        <v>0</v>
      </c>
      <c r="E14" s="21">
        <f t="shared" si="1"/>
        <v>0</v>
      </c>
      <c r="F14" s="20">
        <v>0</v>
      </c>
      <c r="G14" s="20">
        <v>0</v>
      </c>
      <c r="H14" s="22">
        <f t="shared" si="0"/>
        <v>0</v>
      </c>
      <c r="I14" s="21">
        <v>0</v>
      </c>
      <c r="J14" s="21">
        <v>0</v>
      </c>
    </row>
    <row r="15" spans="1:15" ht="23.25" customHeight="1" x14ac:dyDescent="0.25">
      <c r="A15" s="85"/>
      <c r="B15" s="18" t="s">
        <v>14</v>
      </c>
      <c r="C15" s="20">
        <v>0</v>
      </c>
      <c r="D15" s="20">
        <v>0</v>
      </c>
      <c r="E15" s="21">
        <f t="shared" si="1"/>
        <v>0</v>
      </c>
      <c r="F15" s="20">
        <v>0</v>
      </c>
      <c r="G15" s="20">
        <v>0</v>
      </c>
      <c r="H15" s="22">
        <f t="shared" si="0"/>
        <v>0</v>
      </c>
      <c r="I15" s="21">
        <v>0</v>
      </c>
      <c r="J15" s="21">
        <v>0</v>
      </c>
    </row>
    <row r="16" spans="1:15" ht="23.25" customHeight="1" x14ac:dyDescent="0.25">
      <c r="A16" s="85"/>
      <c r="B16" s="18" t="s">
        <v>15</v>
      </c>
      <c r="C16" s="19">
        <v>75</v>
      </c>
      <c r="D16" s="20">
        <v>0</v>
      </c>
      <c r="E16" s="21">
        <f t="shared" si="1"/>
        <v>75</v>
      </c>
      <c r="F16" s="19">
        <v>214.58</v>
      </c>
      <c r="G16" s="20">
        <v>0</v>
      </c>
      <c r="H16" s="22">
        <f t="shared" si="0"/>
        <v>214.58</v>
      </c>
      <c r="I16" s="21">
        <f t="shared" si="2"/>
        <v>2861.0666666666671</v>
      </c>
      <c r="J16" s="21">
        <v>0</v>
      </c>
    </row>
    <row r="17" spans="1:16" ht="23.25" customHeight="1" x14ac:dyDescent="0.25">
      <c r="A17" s="85"/>
      <c r="B17" s="18" t="s">
        <v>37</v>
      </c>
      <c r="C17" s="20">
        <v>0</v>
      </c>
      <c r="D17" s="20">
        <v>0</v>
      </c>
      <c r="E17" s="21">
        <f t="shared" si="1"/>
        <v>0</v>
      </c>
      <c r="F17" s="20">
        <v>0</v>
      </c>
      <c r="G17" s="20">
        <v>0</v>
      </c>
      <c r="H17" s="22">
        <f t="shared" si="0"/>
        <v>0</v>
      </c>
      <c r="I17" s="21">
        <v>0</v>
      </c>
      <c r="J17" s="21">
        <v>0</v>
      </c>
    </row>
    <row r="18" spans="1:16" ht="23.25" customHeight="1" x14ac:dyDescent="0.25">
      <c r="A18" s="85"/>
      <c r="B18" s="23" t="s">
        <v>16</v>
      </c>
      <c r="C18" s="25">
        <f t="shared" ref="C18:H30" si="6">SUM(C14:C17)</f>
        <v>75</v>
      </c>
      <c r="D18" s="25">
        <f t="shared" si="6"/>
        <v>0</v>
      </c>
      <c r="E18" s="25">
        <f t="shared" si="6"/>
        <v>75</v>
      </c>
      <c r="F18" s="25">
        <f t="shared" si="6"/>
        <v>214.58</v>
      </c>
      <c r="G18" s="25">
        <f t="shared" si="6"/>
        <v>0</v>
      </c>
      <c r="H18" s="25">
        <f t="shared" si="6"/>
        <v>214.58</v>
      </c>
      <c r="I18" s="25">
        <f t="shared" si="2"/>
        <v>2861.0666666666671</v>
      </c>
      <c r="J18" s="25">
        <v>0</v>
      </c>
    </row>
    <row r="19" spans="1:16" ht="23.25" customHeight="1" x14ac:dyDescent="0.25">
      <c r="A19" s="85" t="s">
        <v>34</v>
      </c>
      <c r="B19" s="18" t="s">
        <v>17</v>
      </c>
      <c r="C19" s="27">
        <v>0</v>
      </c>
      <c r="D19" s="22">
        <f t="shared" si="6"/>
        <v>0</v>
      </c>
      <c r="E19" s="22">
        <f t="shared" si="1"/>
        <v>0</v>
      </c>
      <c r="F19" s="31">
        <v>0</v>
      </c>
      <c r="G19" s="27">
        <v>0</v>
      </c>
      <c r="H19" s="22">
        <f t="shared" si="0"/>
        <v>0</v>
      </c>
      <c r="I19" s="21">
        <v>0</v>
      </c>
      <c r="J19" s="21">
        <v>0</v>
      </c>
    </row>
    <row r="20" spans="1:16" ht="23.25" customHeight="1" x14ac:dyDescent="0.25">
      <c r="A20" s="85"/>
      <c r="B20" s="18" t="s">
        <v>18</v>
      </c>
      <c r="C20" s="27">
        <v>50</v>
      </c>
      <c r="D20" s="22">
        <f t="shared" si="6"/>
        <v>0</v>
      </c>
      <c r="E20" s="22">
        <f t="shared" si="1"/>
        <v>50</v>
      </c>
      <c r="F20" s="31">
        <v>2300</v>
      </c>
      <c r="G20" s="27">
        <v>0</v>
      </c>
      <c r="H20" s="22">
        <f t="shared" si="0"/>
        <v>2300</v>
      </c>
      <c r="I20" s="21">
        <f t="shared" si="2"/>
        <v>46000</v>
      </c>
      <c r="J20" s="21">
        <v>0</v>
      </c>
    </row>
    <row r="21" spans="1:16" ht="23.25" customHeight="1" x14ac:dyDescent="0.25">
      <c r="A21" s="85"/>
      <c r="B21" s="18" t="s">
        <v>19</v>
      </c>
      <c r="C21" s="27">
        <v>100</v>
      </c>
      <c r="D21" s="22">
        <f t="shared" si="6"/>
        <v>0</v>
      </c>
      <c r="E21" s="22">
        <f t="shared" si="1"/>
        <v>100</v>
      </c>
      <c r="F21" s="31">
        <v>5900</v>
      </c>
      <c r="G21" s="27">
        <v>0</v>
      </c>
      <c r="H21" s="22">
        <f t="shared" si="0"/>
        <v>5900</v>
      </c>
      <c r="I21" s="21">
        <f t="shared" si="2"/>
        <v>59000</v>
      </c>
      <c r="J21" s="21">
        <v>0</v>
      </c>
    </row>
    <row r="22" spans="1:16" ht="23.25" customHeight="1" x14ac:dyDescent="0.25">
      <c r="A22" s="85"/>
      <c r="B22" s="18" t="s">
        <v>38</v>
      </c>
      <c r="C22" s="27">
        <v>0</v>
      </c>
      <c r="D22" s="22">
        <f t="shared" si="6"/>
        <v>0</v>
      </c>
      <c r="E22" s="22">
        <f t="shared" si="1"/>
        <v>0</v>
      </c>
      <c r="F22" s="27">
        <v>0</v>
      </c>
      <c r="G22" s="27">
        <v>0</v>
      </c>
      <c r="H22" s="22">
        <f t="shared" si="0"/>
        <v>0</v>
      </c>
      <c r="I22" s="21">
        <v>0</v>
      </c>
      <c r="J22" s="21">
        <v>0</v>
      </c>
    </row>
    <row r="23" spans="1:16" ht="23.25" customHeight="1" x14ac:dyDescent="0.25">
      <c r="A23" s="85"/>
      <c r="B23" s="18" t="s">
        <v>55</v>
      </c>
      <c r="C23" s="27">
        <v>0</v>
      </c>
      <c r="D23" s="22">
        <f t="shared" si="6"/>
        <v>0</v>
      </c>
      <c r="E23" s="22">
        <f t="shared" si="1"/>
        <v>0</v>
      </c>
      <c r="F23" s="27">
        <v>0</v>
      </c>
      <c r="G23" s="27">
        <v>0</v>
      </c>
      <c r="H23" s="22">
        <f t="shared" si="0"/>
        <v>0</v>
      </c>
      <c r="I23" s="21">
        <v>0</v>
      </c>
      <c r="J23" s="21">
        <v>0</v>
      </c>
    </row>
    <row r="24" spans="1:16" ht="23.25" customHeight="1" x14ac:dyDescent="0.25">
      <c r="A24" s="85"/>
      <c r="B24" s="18" t="s">
        <v>39</v>
      </c>
      <c r="C24" s="27">
        <v>0</v>
      </c>
      <c r="D24" s="22">
        <f t="shared" si="6"/>
        <v>0</v>
      </c>
      <c r="E24" s="22">
        <f t="shared" si="1"/>
        <v>0</v>
      </c>
      <c r="F24" s="27">
        <v>0</v>
      </c>
      <c r="G24" s="27">
        <v>0</v>
      </c>
      <c r="H24" s="22">
        <f t="shared" si="0"/>
        <v>0</v>
      </c>
      <c r="I24" s="21">
        <v>0</v>
      </c>
      <c r="J24" s="21">
        <v>0</v>
      </c>
    </row>
    <row r="25" spans="1:16" ht="23.25" customHeight="1" x14ac:dyDescent="0.25">
      <c r="A25" s="85"/>
      <c r="B25" s="18" t="s">
        <v>56</v>
      </c>
      <c r="C25" s="27">
        <v>0</v>
      </c>
      <c r="D25" s="22">
        <f t="shared" si="6"/>
        <v>0</v>
      </c>
      <c r="E25" s="22">
        <f t="shared" si="1"/>
        <v>0</v>
      </c>
      <c r="F25" s="27">
        <v>0</v>
      </c>
      <c r="G25" s="27">
        <v>0</v>
      </c>
      <c r="H25" s="22">
        <f t="shared" si="0"/>
        <v>0</v>
      </c>
      <c r="I25" s="21">
        <v>0</v>
      </c>
      <c r="J25" s="21">
        <v>0</v>
      </c>
      <c r="P25" s="4"/>
    </row>
    <row r="26" spans="1:16" ht="23.25" customHeight="1" x14ac:dyDescent="0.25">
      <c r="A26" s="85"/>
      <c r="B26" s="18" t="s">
        <v>40</v>
      </c>
      <c r="C26" s="27">
        <v>0</v>
      </c>
      <c r="D26" s="22">
        <f t="shared" si="6"/>
        <v>0</v>
      </c>
      <c r="E26" s="22">
        <f t="shared" si="1"/>
        <v>0</v>
      </c>
      <c r="F26" s="27">
        <v>0</v>
      </c>
      <c r="G26" s="27">
        <v>0</v>
      </c>
      <c r="H26" s="22">
        <f t="shared" si="0"/>
        <v>0</v>
      </c>
      <c r="I26" s="21">
        <v>0</v>
      </c>
      <c r="J26" s="21">
        <v>0</v>
      </c>
    </row>
    <row r="27" spans="1:16" ht="23.25" customHeight="1" x14ac:dyDescent="0.25">
      <c r="A27" s="85"/>
      <c r="B27" s="18" t="s">
        <v>41</v>
      </c>
      <c r="C27" s="27">
        <v>0</v>
      </c>
      <c r="D27" s="22">
        <f t="shared" si="6"/>
        <v>0</v>
      </c>
      <c r="E27" s="22">
        <f t="shared" si="1"/>
        <v>0</v>
      </c>
      <c r="F27" s="27">
        <v>0</v>
      </c>
      <c r="G27" s="27">
        <v>0</v>
      </c>
      <c r="H27" s="22">
        <f t="shared" si="0"/>
        <v>0</v>
      </c>
      <c r="I27" s="21">
        <v>0</v>
      </c>
      <c r="J27" s="21">
        <v>0</v>
      </c>
    </row>
    <row r="28" spans="1:16" ht="23.25" customHeight="1" x14ac:dyDescent="0.25">
      <c r="A28" s="85"/>
      <c r="B28" s="18" t="s">
        <v>42</v>
      </c>
      <c r="C28" s="27">
        <v>0</v>
      </c>
      <c r="D28" s="22">
        <f t="shared" si="6"/>
        <v>0</v>
      </c>
      <c r="E28" s="22">
        <f t="shared" si="1"/>
        <v>0</v>
      </c>
      <c r="F28" s="27">
        <v>0</v>
      </c>
      <c r="G28" s="27">
        <v>0</v>
      </c>
      <c r="H28" s="22">
        <f t="shared" si="0"/>
        <v>0</v>
      </c>
      <c r="I28" s="21">
        <v>0</v>
      </c>
      <c r="J28" s="21">
        <v>0</v>
      </c>
    </row>
    <row r="29" spans="1:16" ht="23.25" customHeight="1" x14ac:dyDescent="0.25">
      <c r="A29" s="85"/>
      <c r="B29" s="18" t="s">
        <v>43</v>
      </c>
      <c r="C29" s="27">
        <v>0</v>
      </c>
      <c r="D29" s="22">
        <f t="shared" si="6"/>
        <v>0</v>
      </c>
      <c r="E29" s="22">
        <f t="shared" si="1"/>
        <v>0</v>
      </c>
      <c r="F29" s="27">
        <v>0</v>
      </c>
      <c r="G29" s="27">
        <v>0</v>
      </c>
      <c r="H29" s="22">
        <f t="shared" si="0"/>
        <v>0</v>
      </c>
      <c r="I29" s="21">
        <v>0</v>
      </c>
      <c r="J29" s="21">
        <v>0</v>
      </c>
    </row>
    <row r="30" spans="1:16" ht="23.25" customHeight="1" x14ac:dyDescent="0.25">
      <c r="A30" s="85"/>
      <c r="B30" s="18" t="s">
        <v>57</v>
      </c>
      <c r="C30" s="27">
        <v>5</v>
      </c>
      <c r="D30" s="22">
        <f t="shared" si="6"/>
        <v>0</v>
      </c>
      <c r="E30" s="22">
        <f t="shared" si="1"/>
        <v>5</v>
      </c>
      <c r="F30" s="27">
        <v>25</v>
      </c>
      <c r="G30" s="27">
        <v>0</v>
      </c>
      <c r="H30" s="22">
        <f t="shared" si="0"/>
        <v>25</v>
      </c>
      <c r="I30" s="21">
        <f t="shared" si="2"/>
        <v>5000</v>
      </c>
      <c r="J30" s="21">
        <v>0</v>
      </c>
    </row>
    <row r="31" spans="1:16" ht="23.25" customHeight="1" x14ac:dyDescent="0.25">
      <c r="A31" s="85"/>
      <c r="B31" s="23" t="s">
        <v>20</v>
      </c>
      <c r="C31" s="25">
        <f>SUM(C19:C30)</f>
        <v>155</v>
      </c>
      <c r="D31" s="25">
        <f t="shared" ref="D31:H37" si="7">SUM(D19:D30)</f>
        <v>0</v>
      </c>
      <c r="E31" s="25">
        <f t="shared" si="7"/>
        <v>155</v>
      </c>
      <c r="F31" s="25">
        <f t="shared" si="7"/>
        <v>8225</v>
      </c>
      <c r="G31" s="25">
        <f t="shared" si="7"/>
        <v>0</v>
      </c>
      <c r="H31" s="25">
        <f t="shared" si="7"/>
        <v>8225</v>
      </c>
      <c r="I31" s="25">
        <f t="shared" si="2"/>
        <v>53064.516129032258</v>
      </c>
      <c r="J31" s="25">
        <v>0</v>
      </c>
    </row>
    <row r="32" spans="1:16" ht="23.25" customHeight="1" x14ac:dyDescent="0.25">
      <c r="A32" s="71" t="s">
        <v>35</v>
      </c>
      <c r="B32" s="18" t="s">
        <v>21</v>
      </c>
      <c r="C32" s="27">
        <v>10</v>
      </c>
      <c r="D32" s="22">
        <f t="shared" si="7"/>
        <v>0</v>
      </c>
      <c r="E32" s="22">
        <f t="shared" si="1"/>
        <v>10</v>
      </c>
      <c r="F32" s="27">
        <v>380</v>
      </c>
      <c r="G32" s="22">
        <f t="shared" si="7"/>
        <v>0</v>
      </c>
      <c r="H32" s="22">
        <f t="shared" si="0"/>
        <v>380</v>
      </c>
      <c r="I32" s="21">
        <f t="shared" si="2"/>
        <v>38000</v>
      </c>
      <c r="J32" s="21">
        <v>0</v>
      </c>
    </row>
    <row r="33" spans="1:10" ht="23.25" customHeight="1" x14ac:dyDescent="0.25">
      <c r="A33" s="72"/>
      <c r="B33" s="18" t="s">
        <v>22</v>
      </c>
      <c r="C33" s="27">
        <v>20</v>
      </c>
      <c r="D33" s="22">
        <f t="shared" si="7"/>
        <v>0</v>
      </c>
      <c r="E33" s="22">
        <f t="shared" si="1"/>
        <v>20</v>
      </c>
      <c r="F33" s="27">
        <v>1300</v>
      </c>
      <c r="G33" s="22">
        <f t="shared" si="7"/>
        <v>0</v>
      </c>
      <c r="H33" s="22">
        <f t="shared" si="0"/>
        <v>1300</v>
      </c>
      <c r="I33" s="21">
        <f t="shared" si="2"/>
        <v>65000</v>
      </c>
      <c r="J33" s="21">
        <v>0</v>
      </c>
    </row>
    <row r="34" spans="1:10" ht="23.25" customHeight="1" x14ac:dyDescent="0.25">
      <c r="A34" s="72"/>
      <c r="B34" s="18" t="s">
        <v>23</v>
      </c>
      <c r="C34" s="27">
        <v>25</v>
      </c>
      <c r="D34" s="22">
        <f t="shared" si="7"/>
        <v>0</v>
      </c>
      <c r="E34" s="22">
        <f t="shared" si="1"/>
        <v>25</v>
      </c>
      <c r="F34" s="27">
        <v>900</v>
      </c>
      <c r="G34" s="22">
        <v>0</v>
      </c>
      <c r="H34" s="22">
        <f>G34+F34</f>
        <v>900</v>
      </c>
      <c r="I34" s="21">
        <f t="shared" si="2"/>
        <v>36000</v>
      </c>
      <c r="J34" s="21">
        <v>0</v>
      </c>
    </row>
    <row r="35" spans="1:10" ht="23.25" customHeight="1" x14ac:dyDescent="0.25">
      <c r="A35" s="72"/>
      <c r="B35" s="18" t="s">
        <v>44</v>
      </c>
      <c r="C35" s="27">
        <v>0</v>
      </c>
      <c r="D35" s="22">
        <f t="shared" si="7"/>
        <v>0</v>
      </c>
      <c r="E35" s="22">
        <f t="shared" si="1"/>
        <v>0</v>
      </c>
      <c r="F35" s="27">
        <v>0</v>
      </c>
      <c r="G35" s="22">
        <v>0</v>
      </c>
      <c r="H35" s="22">
        <f t="shared" si="0"/>
        <v>0</v>
      </c>
      <c r="I35" s="21">
        <v>0</v>
      </c>
      <c r="J35" s="21">
        <v>0</v>
      </c>
    </row>
    <row r="36" spans="1:10" ht="23.25" customHeight="1" x14ac:dyDescent="0.25">
      <c r="A36" s="72"/>
      <c r="B36" s="18" t="s">
        <v>45</v>
      </c>
      <c r="C36" s="27">
        <v>0</v>
      </c>
      <c r="D36" s="22">
        <f t="shared" si="7"/>
        <v>0</v>
      </c>
      <c r="E36" s="22">
        <f t="shared" si="1"/>
        <v>0</v>
      </c>
      <c r="F36" s="27">
        <v>0</v>
      </c>
      <c r="G36" s="22">
        <v>0</v>
      </c>
      <c r="H36" s="22">
        <f t="shared" si="0"/>
        <v>0</v>
      </c>
      <c r="I36" s="21">
        <v>0</v>
      </c>
      <c r="J36" s="21">
        <v>0</v>
      </c>
    </row>
    <row r="37" spans="1:10" ht="23.25" customHeight="1" x14ac:dyDescent="0.25">
      <c r="A37" s="72"/>
      <c r="B37" s="18" t="s">
        <v>24</v>
      </c>
      <c r="C37" s="27">
        <v>0</v>
      </c>
      <c r="D37" s="22">
        <f t="shared" si="7"/>
        <v>0</v>
      </c>
      <c r="E37" s="22">
        <f t="shared" si="1"/>
        <v>0</v>
      </c>
      <c r="F37" s="27">
        <v>0</v>
      </c>
      <c r="G37" s="22">
        <v>0</v>
      </c>
      <c r="H37" s="22">
        <f t="shared" si="0"/>
        <v>0</v>
      </c>
      <c r="I37" s="21">
        <v>0</v>
      </c>
      <c r="J37" s="21">
        <v>0</v>
      </c>
    </row>
    <row r="38" spans="1:10" ht="23.25" customHeight="1" x14ac:dyDescent="0.25">
      <c r="A38" s="73"/>
      <c r="B38" s="23" t="s">
        <v>25</v>
      </c>
      <c r="C38" s="25">
        <f>SUM(C32:C37)</f>
        <v>55</v>
      </c>
      <c r="D38" s="25">
        <f t="shared" ref="D38:F40" si="8">SUM(D32:D37)</f>
        <v>0</v>
      </c>
      <c r="E38" s="25">
        <f t="shared" si="8"/>
        <v>55</v>
      </c>
      <c r="F38" s="25">
        <f t="shared" si="8"/>
        <v>2580</v>
      </c>
      <c r="G38" s="25">
        <f>SUM(G32:G37)</f>
        <v>0</v>
      </c>
      <c r="H38" s="25">
        <f t="shared" ref="H38" si="9">SUM(H32:H37)</f>
        <v>2580</v>
      </c>
      <c r="I38" s="25">
        <f t="shared" si="2"/>
        <v>46909.090909090904</v>
      </c>
      <c r="J38" s="25">
        <v>0</v>
      </c>
    </row>
    <row r="39" spans="1:10" ht="23.25" customHeight="1" x14ac:dyDescent="0.25">
      <c r="A39" s="71" t="s">
        <v>36</v>
      </c>
      <c r="B39" s="18" t="s">
        <v>26</v>
      </c>
      <c r="C39" s="31">
        <v>820</v>
      </c>
      <c r="D39" s="22">
        <f t="shared" si="8"/>
        <v>0</v>
      </c>
      <c r="E39" s="22">
        <f t="shared" si="1"/>
        <v>820</v>
      </c>
      <c r="F39" s="27">
        <v>7790</v>
      </c>
      <c r="G39" s="27">
        <v>0</v>
      </c>
      <c r="H39" s="22">
        <f t="shared" si="0"/>
        <v>7790</v>
      </c>
      <c r="I39" s="21">
        <f t="shared" si="2"/>
        <v>9500</v>
      </c>
      <c r="J39" s="21">
        <v>0</v>
      </c>
    </row>
    <row r="40" spans="1:10" ht="23.25" customHeight="1" x14ac:dyDescent="0.25">
      <c r="A40" s="72"/>
      <c r="B40" s="18" t="s">
        <v>27</v>
      </c>
      <c r="C40" s="31">
        <v>84</v>
      </c>
      <c r="D40" s="22">
        <f t="shared" si="8"/>
        <v>0</v>
      </c>
      <c r="E40" s="22">
        <f t="shared" si="1"/>
        <v>84</v>
      </c>
      <c r="F40" s="27">
        <v>4721</v>
      </c>
      <c r="G40" s="27">
        <v>0</v>
      </c>
      <c r="H40" s="22">
        <f t="shared" si="0"/>
        <v>4721</v>
      </c>
      <c r="I40" s="21">
        <f t="shared" si="2"/>
        <v>56202.380952380947</v>
      </c>
      <c r="J40" s="21">
        <v>0</v>
      </c>
    </row>
    <row r="41" spans="1:10" ht="23.25" customHeight="1" x14ac:dyDescent="0.25">
      <c r="A41" s="72"/>
      <c r="B41" s="18" t="s">
        <v>46</v>
      </c>
      <c r="C41" s="31">
        <v>1</v>
      </c>
      <c r="D41" s="22">
        <f t="shared" ref="D41" si="10">SUM(D35:D40)</f>
        <v>0</v>
      </c>
      <c r="E41" s="22">
        <f t="shared" si="1"/>
        <v>1</v>
      </c>
      <c r="F41" s="27">
        <v>60</v>
      </c>
      <c r="G41" s="27">
        <v>0</v>
      </c>
      <c r="H41" s="22">
        <f t="shared" si="0"/>
        <v>60</v>
      </c>
      <c r="I41" s="21">
        <f t="shared" si="2"/>
        <v>60000</v>
      </c>
      <c r="J41" s="21">
        <v>0</v>
      </c>
    </row>
    <row r="42" spans="1:10" ht="23.25" customHeight="1" x14ac:dyDescent="0.25">
      <c r="A42" s="72"/>
      <c r="B42" s="18" t="s">
        <v>47</v>
      </c>
      <c r="C42" s="31">
        <v>2</v>
      </c>
      <c r="D42" s="22">
        <f t="shared" ref="D42:D46" si="11">SUM(D36:D41)</f>
        <v>0</v>
      </c>
      <c r="E42" s="22">
        <f t="shared" si="1"/>
        <v>2</v>
      </c>
      <c r="F42" s="27">
        <v>12</v>
      </c>
      <c r="G42" s="27">
        <v>0</v>
      </c>
      <c r="H42" s="22">
        <f t="shared" si="0"/>
        <v>12</v>
      </c>
      <c r="I42" s="21">
        <f t="shared" si="2"/>
        <v>6000</v>
      </c>
      <c r="J42" s="21">
        <v>0</v>
      </c>
    </row>
    <row r="43" spans="1:10" ht="23.25" customHeight="1" x14ac:dyDescent="0.25">
      <c r="A43" s="72"/>
      <c r="B43" s="18" t="s">
        <v>48</v>
      </c>
      <c r="C43" s="31">
        <v>1</v>
      </c>
      <c r="D43" s="22">
        <f t="shared" si="11"/>
        <v>0</v>
      </c>
      <c r="E43" s="22">
        <f t="shared" si="1"/>
        <v>1</v>
      </c>
      <c r="F43" s="27">
        <v>5.6</v>
      </c>
      <c r="G43" s="27">
        <v>0</v>
      </c>
      <c r="H43" s="22">
        <f t="shared" si="0"/>
        <v>5.6</v>
      </c>
      <c r="I43" s="21">
        <f t="shared" si="2"/>
        <v>5600</v>
      </c>
      <c r="J43" s="21">
        <v>0</v>
      </c>
    </row>
    <row r="44" spans="1:10" ht="23.25" customHeight="1" x14ac:dyDescent="0.25">
      <c r="A44" s="72"/>
      <c r="B44" s="18" t="s">
        <v>49</v>
      </c>
      <c r="C44" s="31">
        <v>0</v>
      </c>
      <c r="D44" s="22">
        <f t="shared" si="11"/>
        <v>0</v>
      </c>
      <c r="E44" s="22">
        <f t="shared" si="1"/>
        <v>0</v>
      </c>
      <c r="F44" s="27">
        <v>0</v>
      </c>
      <c r="G44" s="27">
        <v>0</v>
      </c>
      <c r="H44" s="22">
        <f t="shared" si="0"/>
        <v>0</v>
      </c>
      <c r="I44" s="21">
        <v>0</v>
      </c>
      <c r="J44" s="21">
        <v>0</v>
      </c>
    </row>
    <row r="45" spans="1:10" ht="23.25" customHeight="1" x14ac:dyDescent="0.25">
      <c r="A45" s="72"/>
      <c r="B45" s="18" t="s">
        <v>50</v>
      </c>
      <c r="C45" s="31">
        <v>2</v>
      </c>
      <c r="D45" s="22">
        <f t="shared" si="11"/>
        <v>0</v>
      </c>
      <c r="E45" s="22">
        <f t="shared" si="1"/>
        <v>2</v>
      </c>
      <c r="F45" s="27">
        <v>12.9</v>
      </c>
      <c r="G45" s="27">
        <v>0</v>
      </c>
      <c r="H45" s="22">
        <f t="shared" si="0"/>
        <v>12.9</v>
      </c>
      <c r="I45" s="21">
        <f t="shared" si="2"/>
        <v>6450</v>
      </c>
      <c r="J45" s="21">
        <v>0</v>
      </c>
    </row>
    <row r="46" spans="1:10" ht="23.25" customHeight="1" x14ac:dyDescent="0.25">
      <c r="A46" s="72"/>
      <c r="B46" s="18" t="s">
        <v>28</v>
      </c>
      <c r="C46" s="31">
        <v>26</v>
      </c>
      <c r="D46" s="22">
        <f t="shared" si="11"/>
        <v>0</v>
      </c>
      <c r="E46" s="22">
        <f t="shared" si="1"/>
        <v>26</v>
      </c>
      <c r="F46" s="27">
        <v>702</v>
      </c>
      <c r="G46" s="27">
        <v>0</v>
      </c>
      <c r="H46" s="22">
        <f t="shared" si="0"/>
        <v>702</v>
      </c>
      <c r="I46" s="21">
        <f t="shared" si="2"/>
        <v>27000</v>
      </c>
      <c r="J46" s="21">
        <v>0</v>
      </c>
    </row>
    <row r="47" spans="1:10" ht="23.25" customHeight="1" x14ac:dyDescent="0.25">
      <c r="A47" s="73"/>
      <c r="B47" s="23" t="s">
        <v>29</v>
      </c>
      <c r="C47" s="25">
        <f>SUM(C39:C46)</f>
        <v>936</v>
      </c>
      <c r="D47" s="25">
        <f t="shared" ref="D47:H47" si="12">SUM(D39:D46)</f>
        <v>0</v>
      </c>
      <c r="E47" s="25">
        <f t="shared" si="12"/>
        <v>936</v>
      </c>
      <c r="F47" s="25">
        <f t="shared" si="12"/>
        <v>13303.5</v>
      </c>
      <c r="G47" s="25">
        <f t="shared" si="12"/>
        <v>0</v>
      </c>
      <c r="H47" s="25">
        <f t="shared" si="12"/>
        <v>13303.5</v>
      </c>
      <c r="I47" s="25">
        <f t="shared" si="2"/>
        <v>14213.141025641025</v>
      </c>
      <c r="J47" s="25">
        <v>0</v>
      </c>
    </row>
    <row r="48" spans="1:10" ht="23.25" customHeight="1" x14ac:dyDescent="0.25">
      <c r="A48" s="32"/>
      <c r="B48" s="23" t="s">
        <v>68</v>
      </c>
      <c r="C48" s="28">
        <v>25</v>
      </c>
      <c r="D48" s="28">
        <v>0</v>
      </c>
      <c r="E48" s="25">
        <f>D48+C48</f>
        <v>25</v>
      </c>
      <c r="F48" s="28">
        <v>400</v>
      </c>
      <c r="G48" s="28">
        <v>0</v>
      </c>
      <c r="H48" s="25">
        <f>G48+F48</f>
        <v>400</v>
      </c>
      <c r="I48" s="25">
        <f t="shared" si="2"/>
        <v>16000</v>
      </c>
      <c r="J48" s="25">
        <v>0</v>
      </c>
    </row>
    <row r="49" spans="1:10" ht="23.25" customHeight="1" x14ac:dyDescent="0.25">
      <c r="A49" s="74" t="s">
        <v>30</v>
      </c>
      <c r="B49" s="75"/>
      <c r="C49" s="30">
        <f t="shared" ref="C49:G49" si="13">SUM(C7+C13+C18+C31+C38+C47+C48)</f>
        <v>4976</v>
      </c>
      <c r="D49" s="30">
        <f t="shared" si="13"/>
        <v>2950</v>
      </c>
      <c r="E49" s="30">
        <f t="shared" si="13"/>
        <v>7926</v>
      </c>
      <c r="F49" s="30">
        <f t="shared" si="13"/>
        <v>35497.08</v>
      </c>
      <c r="G49" s="30">
        <f t="shared" si="13"/>
        <v>1151.0999999999999</v>
      </c>
      <c r="H49" s="30">
        <f>SUM(H7+H13+H18+H31+H38+H47+H48)</f>
        <v>36648.18</v>
      </c>
      <c r="I49" s="30">
        <f t="shared" si="2"/>
        <v>7133.6575562700973</v>
      </c>
      <c r="J49" s="30">
        <f t="shared" si="3"/>
        <v>390.20338983050846</v>
      </c>
    </row>
    <row r="51" spans="1:10" ht="32.25" x14ac:dyDescent="0.85">
      <c r="B51" s="7"/>
      <c r="C51" s="77"/>
      <c r="D51" s="77"/>
      <c r="E51" s="10"/>
      <c r="F51" s="10"/>
      <c r="G51" s="77"/>
      <c r="H51" s="77"/>
      <c r="I51" s="8"/>
      <c r="J51" s="8"/>
    </row>
    <row r="52" spans="1:10" ht="32.25" x14ac:dyDescent="0.85">
      <c r="B52" s="9"/>
      <c r="C52" s="77"/>
      <c r="D52" s="77"/>
      <c r="E52" s="10"/>
      <c r="F52" s="10"/>
      <c r="G52" s="77"/>
      <c r="H52" s="77"/>
      <c r="I52" s="9"/>
      <c r="J52" s="5"/>
    </row>
    <row r="53" spans="1:10" ht="32.25" x14ac:dyDescent="0.85">
      <c r="C53" s="76"/>
      <c r="D53" s="76"/>
      <c r="E53" s="11"/>
      <c r="F53" s="11"/>
      <c r="G53" s="77"/>
      <c r="H53" s="77"/>
    </row>
    <row r="54" spans="1:10" ht="28.5" x14ac:dyDescent="0.75">
      <c r="C54" s="6"/>
      <c r="D54" s="6"/>
      <c r="E54" s="6"/>
      <c r="F54" s="6"/>
      <c r="G54" s="6"/>
      <c r="H54" s="6"/>
      <c r="I54" s="6"/>
    </row>
  </sheetData>
  <mergeCells count="20">
    <mergeCell ref="C53:D53"/>
    <mergeCell ref="G53:H53"/>
    <mergeCell ref="A39:A47"/>
    <mergeCell ref="K4:L7"/>
    <mergeCell ref="M4:O4"/>
    <mergeCell ref="A8:A13"/>
    <mergeCell ref="A14:A18"/>
    <mergeCell ref="A19:A31"/>
    <mergeCell ref="A32:A38"/>
    <mergeCell ref="A4:A7"/>
    <mergeCell ref="C51:D51"/>
    <mergeCell ref="G51:H51"/>
    <mergeCell ref="C52:D52"/>
    <mergeCell ref="G52:H52"/>
    <mergeCell ref="A49:B49"/>
    <mergeCell ref="A1:J1"/>
    <mergeCell ref="A2:B3"/>
    <mergeCell ref="C2:E2"/>
    <mergeCell ref="F2:H2"/>
    <mergeCell ref="I2:J2"/>
  </mergeCells>
  <printOptions horizontalCentere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rightToLeft="1" zoomScaleNormal="100" workbookViewId="0">
      <selection activeCell="M4" sqref="M4:O4"/>
    </sheetView>
  </sheetViews>
  <sheetFormatPr defaultColWidth="9" defaultRowHeight="15" x14ac:dyDescent="0.25"/>
  <cols>
    <col min="1" max="1" width="7" style="1" customWidth="1"/>
    <col min="2" max="2" width="18.28515625" style="1" customWidth="1"/>
    <col min="3" max="10" width="13.28515625" style="1" customWidth="1"/>
    <col min="11" max="11" width="14" style="1" customWidth="1"/>
    <col min="12" max="12" width="0.28515625" style="1" customWidth="1"/>
    <col min="13" max="13" width="11.42578125" style="1" customWidth="1"/>
    <col min="14" max="14" width="15" style="1" customWidth="1"/>
    <col min="15" max="16384" width="9" style="1"/>
  </cols>
  <sheetData>
    <row r="1" spans="1:15" ht="23.25" customHeight="1" x14ac:dyDescent="0.25">
      <c r="A1" s="67" t="s">
        <v>73</v>
      </c>
      <c r="B1" s="67"/>
      <c r="C1" s="67"/>
      <c r="D1" s="67"/>
      <c r="E1" s="67"/>
      <c r="F1" s="67"/>
      <c r="G1" s="67"/>
      <c r="H1" s="67"/>
      <c r="I1" s="67"/>
      <c r="J1" s="67"/>
    </row>
    <row r="2" spans="1:15" ht="23.25" customHeight="1" x14ac:dyDescent="0.25">
      <c r="A2" s="68" t="s">
        <v>0</v>
      </c>
      <c r="B2" s="68"/>
      <c r="C2" s="69" t="s">
        <v>51</v>
      </c>
      <c r="D2" s="69"/>
      <c r="E2" s="69"/>
      <c r="F2" s="69" t="s">
        <v>52</v>
      </c>
      <c r="G2" s="69"/>
      <c r="H2" s="69"/>
      <c r="I2" s="69" t="s">
        <v>53</v>
      </c>
      <c r="J2" s="69"/>
    </row>
    <row r="3" spans="1:15" ht="23.25" customHeight="1" x14ac:dyDescent="0.25">
      <c r="A3" s="68"/>
      <c r="B3" s="68"/>
      <c r="C3" s="17" t="s">
        <v>1</v>
      </c>
      <c r="D3" s="17" t="s">
        <v>2</v>
      </c>
      <c r="E3" s="17" t="s">
        <v>3</v>
      </c>
      <c r="F3" s="17" t="s">
        <v>1</v>
      </c>
      <c r="G3" s="17" t="s">
        <v>2</v>
      </c>
      <c r="H3" s="17" t="s">
        <v>3</v>
      </c>
      <c r="I3" s="17" t="s">
        <v>1</v>
      </c>
      <c r="J3" s="17" t="s">
        <v>2</v>
      </c>
      <c r="K3" s="2"/>
      <c r="L3" s="2"/>
    </row>
    <row r="4" spans="1:15" ht="23.25" customHeight="1" x14ac:dyDescent="0.25">
      <c r="A4" s="89" t="s">
        <v>31</v>
      </c>
      <c r="B4" s="18" t="s">
        <v>4</v>
      </c>
      <c r="C4" s="20">
        <v>5515</v>
      </c>
      <c r="D4" s="20">
        <v>125500</v>
      </c>
      <c r="E4" s="21">
        <f>D4+C4</f>
        <v>131015</v>
      </c>
      <c r="F4" s="20">
        <v>27023.5</v>
      </c>
      <c r="G4" s="20">
        <v>72300</v>
      </c>
      <c r="H4" s="22">
        <f>G4+F4</f>
        <v>99323.5</v>
      </c>
      <c r="I4" s="21">
        <f>F4/C4*1000</f>
        <v>4900</v>
      </c>
      <c r="J4" s="21">
        <f>G4/D4*1000</f>
        <v>576.09561752988043</v>
      </c>
      <c r="K4" s="78"/>
      <c r="L4" s="79"/>
      <c r="M4" s="80"/>
      <c r="N4" s="80"/>
      <c r="O4" s="80"/>
    </row>
    <row r="5" spans="1:15" ht="23.25" customHeight="1" x14ac:dyDescent="0.25">
      <c r="A5" s="89"/>
      <c r="B5" s="18" t="s">
        <v>5</v>
      </c>
      <c r="C5" s="20">
        <v>2500</v>
      </c>
      <c r="D5" s="20">
        <v>6520</v>
      </c>
      <c r="E5" s="21">
        <f t="shared" ref="E5:E46" si="0">D5+C5</f>
        <v>9020</v>
      </c>
      <c r="F5" s="20">
        <v>10000</v>
      </c>
      <c r="G5" s="20">
        <v>3625</v>
      </c>
      <c r="H5" s="22">
        <f t="shared" ref="H5:H46" si="1">G5+F5</f>
        <v>13625</v>
      </c>
      <c r="I5" s="21">
        <f t="shared" ref="I5:I49" si="2">F5/C5*1000</f>
        <v>4000</v>
      </c>
      <c r="J5" s="21">
        <f t="shared" ref="J5:J49" si="3">G5/D5*1000</f>
        <v>555.98159509202446</v>
      </c>
      <c r="K5" s="78"/>
      <c r="L5" s="79"/>
    </row>
    <row r="6" spans="1:15" ht="23.25" customHeight="1" x14ac:dyDescent="0.25">
      <c r="A6" s="89"/>
      <c r="B6" s="18" t="s">
        <v>6</v>
      </c>
      <c r="C6" s="20">
        <v>0</v>
      </c>
      <c r="D6" s="20">
        <v>0</v>
      </c>
      <c r="E6" s="21">
        <f t="shared" si="0"/>
        <v>0</v>
      </c>
      <c r="F6" s="20">
        <v>0</v>
      </c>
      <c r="G6" s="20">
        <v>0</v>
      </c>
      <c r="H6" s="22">
        <f t="shared" si="1"/>
        <v>0</v>
      </c>
      <c r="I6" s="21">
        <v>0</v>
      </c>
      <c r="J6" s="21">
        <v>0</v>
      </c>
      <c r="K6" s="78"/>
      <c r="L6" s="79"/>
    </row>
    <row r="7" spans="1:15" ht="23.25" customHeight="1" x14ac:dyDescent="0.25">
      <c r="A7" s="89"/>
      <c r="B7" s="23" t="s">
        <v>7</v>
      </c>
      <c r="C7" s="25">
        <f t="shared" ref="C7:H7" si="4">SUM(C4:C6)</f>
        <v>8015</v>
      </c>
      <c r="D7" s="25">
        <f t="shared" si="4"/>
        <v>132020</v>
      </c>
      <c r="E7" s="25">
        <f t="shared" si="4"/>
        <v>140035</v>
      </c>
      <c r="F7" s="25">
        <f t="shared" si="4"/>
        <v>37023.5</v>
      </c>
      <c r="G7" s="25">
        <f t="shared" si="4"/>
        <v>75925</v>
      </c>
      <c r="H7" s="25">
        <f t="shared" si="4"/>
        <v>112948.5</v>
      </c>
      <c r="I7" s="25">
        <f t="shared" si="2"/>
        <v>4619.2763568309419</v>
      </c>
      <c r="J7" s="25">
        <f t="shared" si="3"/>
        <v>575.10225723375243</v>
      </c>
      <c r="K7" s="78"/>
      <c r="L7" s="79"/>
    </row>
    <row r="8" spans="1:15" ht="23.25" customHeight="1" x14ac:dyDescent="0.25">
      <c r="A8" s="89" t="s">
        <v>32</v>
      </c>
      <c r="B8" s="18" t="s">
        <v>8</v>
      </c>
      <c r="C8" s="20">
        <v>0</v>
      </c>
      <c r="D8" s="20">
        <v>850</v>
      </c>
      <c r="E8" s="21">
        <f t="shared" si="0"/>
        <v>850</v>
      </c>
      <c r="F8" s="20">
        <v>0</v>
      </c>
      <c r="G8" s="20">
        <v>220</v>
      </c>
      <c r="H8" s="22">
        <f t="shared" si="1"/>
        <v>220</v>
      </c>
      <c r="I8" s="21">
        <v>0</v>
      </c>
      <c r="J8" s="21">
        <f t="shared" si="3"/>
        <v>258.82352941176475</v>
      </c>
      <c r="K8" s="12"/>
    </row>
    <row r="9" spans="1:15" ht="23.25" customHeight="1" x14ac:dyDescent="0.25">
      <c r="A9" s="89"/>
      <c r="B9" s="18" t="s">
        <v>9</v>
      </c>
      <c r="C9" s="20">
        <v>2500</v>
      </c>
      <c r="D9" s="20">
        <v>0</v>
      </c>
      <c r="E9" s="21">
        <f t="shared" si="0"/>
        <v>2500</v>
      </c>
      <c r="F9" s="20">
        <v>6750</v>
      </c>
      <c r="G9" s="20">
        <v>0</v>
      </c>
      <c r="H9" s="22">
        <f t="shared" si="1"/>
        <v>6750</v>
      </c>
      <c r="I9" s="21">
        <f t="shared" si="2"/>
        <v>2700</v>
      </c>
      <c r="J9" s="21">
        <v>0</v>
      </c>
      <c r="K9" s="12"/>
    </row>
    <row r="10" spans="1:15" ht="23.25" customHeight="1" x14ac:dyDescent="0.25">
      <c r="A10" s="89"/>
      <c r="B10" s="18" t="s">
        <v>10</v>
      </c>
      <c r="C10" s="20">
        <v>0</v>
      </c>
      <c r="D10" s="20">
        <v>1891</v>
      </c>
      <c r="E10" s="21">
        <f t="shared" si="0"/>
        <v>1891</v>
      </c>
      <c r="F10" s="20">
        <v>0</v>
      </c>
      <c r="G10" s="20">
        <v>384</v>
      </c>
      <c r="H10" s="22">
        <f t="shared" si="1"/>
        <v>384</v>
      </c>
      <c r="I10" s="21">
        <v>0</v>
      </c>
      <c r="J10" s="21">
        <f t="shared" si="3"/>
        <v>203.06716023268112</v>
      </c>
      <c r="K10" s="12"/>
    </row>
    <row r="11" spans="1:15" ht="23.25" customHeight="1" x14ac:dyDescent="0.25">
      <c r="A11" s="89"/>
      <c r="B11" s="18" t="s">
        <v>54</v>
      </c>
      <c r="C11" s="20">
        <v>0</v>
      </c>
      <c r="D11" s="20">
        <v>0</v>
      </c>
      <c r="E11" s="21">
        <f t="shared" si="0"/>
        <v>0</v>
      </c>
      <c r="F11" s="20">
        <v>0</v>
      </c>
      <c r="G11" s="20">
        <v>0</v>
      </c>
      <c r="H11" s="22">
        <f t="shared" si="1"/>
        <v>0</v>
      </c>
      <c r="I11" s="21">
        <v>0</v>
      </c>
      <c r="J11" s="21">
        <v>0</v>
      </c>
      <c r="K11" s="12"/>
    </row>
    <row r="12" spans="1:15" ht="23.25" customHeight="1" x14ac:dyDescent="0.25">
      <c r="A12" s="89"/>
      <c r="B12" s="18" t="s">
        <v>11</v>
      </c>
      <c r="C12" s="20">
        <v>0</v>
      </c>
      <c r="D12" s="20">
        <v>0</v>
      </c>
      <c r="E12" s="21">
        <f t="shared" si="0"/>
        <v>0</v>
      </c>
      <c r="F12" s="20">
        <v>0</v>
      </c>
      <c r="G12" s="20">
        <v>0</v>
      </c>
      <c r="H12" s="22">
        <f t="shared" si="1"/>
        <v>0</v>
      </c>
      <c r="I12" s="21">
        <v>0</v>
      </c>
      <c r="J12" s="21">
        <v>0</v>
      </c>
      <c r="K12" s="12"/>
    </row>
    <row r="13" spans="1:15" ht="23.25" customHeight="1" x14ac:dyDescent="0.25">
      <c r="A13" s="89"/>
      <c r="B13" s="23" t="s">
        <v>12</v>
      </c>
      <c r="C13" s="25">
        <f>SUM(C8:C12)</f>
        <v>2500</v>
      </c>
      <c r="D13" s="25">
        <f>SUM(D8:D12)</f>
        <v>2741</v>
      </c>
      <c r="E13" s="25">
        <f>SUM(E8:E12)</f>
        <v>5241</v>
      </c>
      <c r="F13" s="25">
        <f t="shared" ref="F13:H13" si="5">SUM(F8:F12)</f>
        <v>6750</v>
      </c>
      <c r="G13" s="25">
        <f t="shared" si="5"/>
        <v>604</v>
      </c>
      <c r="H13" s="25">
        <f t="shared" si="5"/>
        <v>7354</v>
      </c>
      <c r="I13" s="25">
        <f t="shared" si="2"/>
        <v>2700</v>
      </c>
      <c r="J13" s="25">
        <f t="shared" si="3"/>
        <v>220.35753374680772</v>
      </c>
      <c r="K13" s="12"/>
    </row>
    <row r="14" spans="1:15" ht="23.25" customHeight="1" x14ac:dyDescent="0.25">
      <c r="A14" s="89" t="s">
        <v>33</v>
      </c>
      <c r="B14" s="18" t="s">
        <v>13</v>
      </c>
      <c r="C14" s="20">
        <v>40</v>
      </c>
      <c r="D14" s="20">
        <v>0</v>
      </c>
      <c r="E14" s="21">
        <f t="shared" si="0"/>
        <v>40</v>
      </c>
      <c r="F14" s="20">
        <v>1200</v>
      </c>
      <c r="G14" s="20">
        <v>0</v>
      </c>
      <c r="H14" s="22">
        <f t="shared" si="1"/>
        <v>1200</v>
      </c>
      <c r="I14" s="21">
        <f t="shared" si="2"/>
        <v>30000</v>
      </c>
      <c r="J14" s="21">
        <v>0</v>
      </c>
      <c r="N14" s="14"/>
    </row>
    <row r="15" spans="1:15" ht="23.25" customHeight="1" x14ac:dyDescent="0.25">
      <c r="A15" s="89"/>
      <c r="B15" s="18" t="s">
        <v>14</v>
      </c>
      <c r="C15" s="20">
        <v>0</v>
      </c>
      <c r="D15" s="20">
        <v>0</v>
      </c>
      <c r="E15" s="21">
        <f t="shared" si="0"/>
        <v>0</v>
      </c>
      <c r="F15" s="20">
        <v>0</v>
      </c>
      <c r="G15" s="20">
        <v>0</v>
      </c>
      <c r="H15" s="22">
        <f t="shared" si="1"/>
        <v>0</v>
      </c>
      <c r="I15" s="21">
        <v>0</v>
      </c>
      <c r="J15" s="21">
        <v>0</v>
      </c>
    </row>
    <row r="16" spans="1:15" ht="23.25" customHeight="1" x14ac:dyDescent="0.25">
      <c r="A16" s="89"/>
      <c r="B16" s="18" t="s">
        <v>15</v>
      </c>
      <c r="C16" s="20">
        <v>208</v>
      </c>
      <c r="D16" s="20">
        <v>0</v>
      </c>
      <c r="E16" s="21">
        <f t="shared" si="0"/>
        <v>208</v>
      </c>
      <c r="F16" s="20">
        <v>81</v>
      </c>
      <c r="G16" s="20">
        <v>0</v>
      </c>
      <c r="H16" s="22">
        <f t="shared" si="1"/>
        <v>81</v>
      </c>
      <c r="I16" s="21">
        <f t="shared" si="2"/>
        <v>389.42307692307691</v>
      </c>
      <c r="J16" s="21">
        <v>0</v>
      </c>
    </row>
    <row r="17" spans="1:16" ht="23.25" customHeight="1" x14ac:dyDescent="0.25">
      <c r="A17" s="89"/>
      <c r="B17" s="18" t="s">
        <v>37</v>
      </c>
      <c r="C17" s="20">
        <v>0</v>
      </c>
      <c r="D17" s="20">
        <v>25</v>
      </c>
      <c r="E17" s="21">
        <f t="shared" si="0"/>
        <v>25</v>
      </c>
      <c r="F17" s="20">
        <v>0</v>
      </c>
      <c r="G17" s="20">
        <v>6</v>
      </c>
      <c r="H17" s="22">
        <f t="shared" si="1"/>
        <v>6</v>
      </c>
      <c r="I17" s="21">
        <v>0</v>
      </c>
      <c r="J17" s="21">
        <f t="shared" si="3"/>
        <v>240</v>
      </c>
    </row>
    <row r="18" spans="1:16" ht="23.25" customHeight="1" x14ac:dyDescent="0.25">
      <c r="A18" s="89"/>
      <c r="B18" s="23" t="s">
        <v>16</v>
      </c>
      <c r="C18" s="25">
        <f t="shared" ref="C18:H18" si="6">SUM(C14:C17)</f>
        <v>248</v>
      </c>
      <c r="D18" s="25">
        <f t="shared" si="6"/>
        <v>25</v>
      </c>
      <c r="E18" s="25">
        <f t="shared" si="6"/>
        <v>273</v>
      </c>
      <c r="F18" s="25">
        <f t="shared" si="6"/>
        <v>1281</v>
      </c>
      <c r="G18" s="25">
        <f t="shared" si="6"/>
        <v>6</v>
      </c>
      <c r="H18" s="25">
        <f t="shared" si="6"/>
        <v>1287</v>
      </c>
      <c r="I18" s="25">
        <f t="shared" si="2"/>
        <v>5165.322580645161</v>
      </c>
      <c r="J18" s="25">
        <f t="shared" si="3"/>
        <v>240</v>
      </c>
    </row>
    <row r="19" spans="1:16" ht="23.25" customHeight="1" x14ac:dyDescent="0.25">
      <c r="A19" s="86" t="s">
        <v>34</v>
      </c>
      <c r="B19" s="18" t="s">
        <v>17</v>
      </c>
      <c r="C19" s="20">
        <v>3550</v>
      </c>
      <c r="D19" s="20">
        <v>0</v>
      </c>
      <c r="E19" s="21">
        <f t="shared" si="0"/>
        <v>3550</v>
      </c>
      <c r="F19" s="20">
        <v>150000</v>
      </c>
      <c r="G19" s="20">
        <v>0</v>
      </c>
      <c r="H19" s="22">
        <f t="shared" si="1"/>
        <v>150000</v>
      </c>
      <c r="I19" s="21">
        <f t="shared" si="2"/>
        <v>42253.521126760563</v>
      </c>
      <c r="J19" s="21">
        <v>0</v>
      </c>
    </row>
    <row r="20" spans="1:16" ht="23.25" customHeight="1" x14ac:dyDescent="0.25">
      <c r="A20" s="87"/>
      <c r="B20" s="18" t="s">
        <v>18</v>
      </c>
      <c r="C20" s="20">
        <v>200</v>
      </c>
      <c r="D20" s="20">
        <v>0</v>
      </c>
      <c r="E20" s="21">
        <f t="shared" si="0"/>
        <v>200</v>
      </c>
      <c r="F20" s="20">
        <v>9500</v>
      </c>
      <c r="G20" s="20">
        <v>0</v>
      </c>
      <c r="H20" s="22">
        <f t="shared" si="1"/>
        <v>9500</v>
      </c>
      <c r="I20" s="21">
        <f t="shared" si="2"/>
        <v>47500</v>
      </c>
      <c r="J20" s="21">
        <v>0</v>
      </c>
    </row>
    <row r="21" spans="1:16" ht="23.25" customHeight="1" x14ac:dyDescent="0.25">
      <c r="A21" s="87"/>
      <c r="B21" s="18" t="s">
        <v>19</v>
      </c>
      <c r="C21" s="20">
        <v>510</v>
      </c>
      <c r="D21" s="20">
        <v>0</v>
      </c>
      <c r="E21" s="21">
        <f t="shared" si="0"/>
        <v>510</v>
      </c>
      <c r="F21" s="20">
        <v>30000</v>
      </c>
      <c r="G21" s="20">
        <v>0</v>
      </c>
      <c r="H21" s="22">
        <f t="shared" si="1"/>
        <v>30000</v>
      </c>
      <c r="I21" s="21">
        <f t="shared" si="2"/>
        <v>58823.529411764706</v>
      </c>
      <c r="J21" s="21">
        <v>0</v>
      </c>
    </row>
    <row r="22" spans="1:16" ht="23.25" customHeight="1" x14ac:dyDescent="0.25">
      <c r="A22" s="87"/>
      <c r="B22" s="18" t="s">
        <v>38</v>
      </c>
      <c r="C22" s="20">
        <v>100</v>
      </c>
      <c r="D22" s="20">
        <v>0</v>
      </c>
      <c r="E22" s="21">
        <f t="shared" si="0"/>
        <v>100</v>
      </c>
      <c r="F22" s="20">
        <v>4000</v>
      </c>
      <c r="G22" s="20">
        <v>0</v>
      </c>
      <c r="H22" s="22">
        <f t="shared" si="1"/>
        <v>4000</v>
      </c>
      <c r="I22" s="21">
        <f t="shared" si="2"/>
        <v>40000</v>
      </c>
      <c r="J22" s="21">
        <v>0</v>
      </c>
    </row>
    <row r="23" spans="1:16" ht="23.25" customHeight="1" x14ac:dyDescent="0.25">
      <c r="A23" s="87"/>
      <c r="B23" s="18" t="s">
        <v>55</v>
      </c>
      <c r="C23" s="20">
        <v>0</v>
      </c>
      <c r="D23" s="20">
        <v>0</v>
      </c>
      <c r="E23" s="21">
        <f t="shared" si="0"/>
        <v>0</v>
      </c>
      <c r="F23" s="20">
        <v>0</v>
      </c>
      <c r="G23" s="20">
        <v>0</v>
      </c>
      <c r="H23" s="22">
        <f t="shared" si="1"/>
        <v>0</v>
      </c>
      <c r="I23" s="21">
        <v>0</v>
      </c>
      <c r="J23" s="21">
        <v>0</v>
      </c>
    </row>
    <row r="24" spans="1:16" ht="23.25" customHeight="1" x14ac:dyDescent="0.25">
      <c r="A24" s="87"/>
      <c r="B24" s="18" t="s">
        <v>39</v>
      </c>
      <c r="C24" s="20">
        <v>0</v>
      </c>
      <c r="D24" s="20">
        <v>0</v>
      </c>
      <c r="E24" s="21">
        <f t="shared" si="0"/>
        <v>0</v>
      </c>
      <c r="F24" s="20">
        <v>0</v>
      </c>
      <c r="G24" s="20">
        <v>0</v>
      </c>
      <c r="H24" s="22">
        <f t="shared" si="1"/>
        <v>0</v>
      </c>
      <c r="I24" s="21">
        <v>0</v>
      </c>
      <c r="J24" s="21">
        <v>0</v>
      </c>
    </row>
    <row r="25" spans="1:16" ht="23.25" customHeight="1" x14ac:dyDescent="0.25">
      <c r="A25" s="87"/>
      <c r="B25" s="18" t="s">
        <v>56</v>
      </c>
      <c r="C25" s="20">
        <v>0</v>
      </c>
      <c r="D25" s="20">
        <v>0</v>
      </c>
      <c r="E25" s="21">
        <f t="shared" si="0"/>
        <v>0</v>
      </c>
      <c r="F25" s="20">
        <v>0</v>
      </c>
      <c r="G25" s="20">
        <v>0</v>
      </c>
      <c r="H25" s="22">
        <f t="shared" si="1"/>
        <v>0</v>
      </c>
      <c r="I25" s="21">
        <v>0</v>
      </c>
      <c r="J25" s="21">
        <v>0</v>
      </c>
      <c r="P25" s="4"/>
    </row>
    <row r="26" spans="1:16" ht="23.25" customHeight="1" x14ac:dyDescent="0.25">
      <c r="A26" s="87"/>
      <c r="B26" s="18" t="s">
        <v>40</v>
      </c>
      <c r="C26" s="20">
        <v>0</v>
      </c>
      <c r="D26" s="20">
        <v>0</v>
      </c>
      <c r="E26" s="21">
        <f t="shared" si="0"/>
        <v>0</v>
      </c>
      <c r="F26" s="20">
        <v>0</v>
      </c>
      <c r="G26" s="20">
        <v>0</v>
      </c>
      <c r="H26" s="22">
        <f t="shared" si="1"/>
        <v>0</v>
      </c>
      <c r="I26" s="21">
        <v>0</v>
      </c>
      <c r="J26" s="21">
        <v>0</v>
      </c>
    </row>
    <row r="27" spans="1:16" ht="23.25" customHeight="1" x14ac:dyDescent="0.25">
      <c r="A27" s="87"/>
      <c r="B27" s="18" t="s">
        <v>41</v>
      </c>
      <c r="C27" s="20">
        <v>0</v>
      </c>
      <c r="D27" s="20">
        <v>0</v>
      </c>
      <c r="E27" s="21">
        <f t="shared" si="0"/>
        <v>0</v>
      </c>
      <c r="F27" s="20">
        <v>0</v>
      </c>
      <c r="G27" s="20">
        <v>0</v>
      </c>
      <c r="H27" s="22">
        <f t="shared" si="1"/>
        <v>0</v>
      </c>
      <c r="I27" s="21">
        <v>0</v>
      </c>
      <c r="J27" s="21">
        <v>0</v>
      </c>
    </row>
    <row r="28" spans="1:16" ht="23.25" customHeight="1" x14ac:dyDescent="0.25">
      <c r="A28" s="87"/>
      <c r="B28" s="18" t="s">
        <v>42</v>
      </c>
      <c r="C28" s="20">
        <v>4</v>
      </c>
      <c r="D28" s="20">
        <v>0</v>
      </c>
      <c r="E28" s="21">
        <f t="shared" si="0"/>
        <v>4</v>
      </c>
      <c r="F28" s="20">
        <v>180</v>
      </c>
      <c r="G28" s="20">
        <v>0</v>
      </c>
      <c r="H28" s="22">
        <f t="shared" si="1"/>
        <v>180</v>
      </c>
      <c r="I28" s="21">
        <f t="shared" si="2"/>
        <v>45000</v>
      </c>
      <c r="J28" s="21">
        <v>0</v>
      </c>
    </row>
    <row r="29" spans="1:16" ht="23.25" customHeight="1" x14ac:dyDescent="0.25">
      <c r="A29" s="87"/>
      <c r="B29" s="18" t="s">
        <v>43</v>
      </c>
      <c r="C29" s="20">
        <v>0</v>
      </c>
      <c r="D29" s="20">
        <v>0</v>
      </c>
      <c r="E29" s="21">
        <f t="shared" si="0"/>
        <v>0</v>
      </c>
      <c r="F29" s="20">
        <v>0</v>
      </c>
      <c r="G29" s="20">
        <v>0</v>
      </c>
      <c r="H29" s="22">
        <f t="shared" si="1"/>
        <v>0</v>
      </c>
      <c r="I29" s="21">
        <v>0</v>
      </c>
      <c r="J29" s="21">
        <v>0</v>
      </c>
    </row>
    <row r="30" spans="1:16" ht="23.25" customHeight="1" x14ac:dyDescent="0.25">
      <c r="A30" s="87"/>
      <c r="B30" s="18" t="s">
        <v>57</v>
      </c>
      <c r="C30" s="20">
        <v>100</v>
      </c>
      <c r="D30" s="20">
        <v>0</v>
      </c>
      <c r="E30" s="21">
        <f t="shared" si="0"/>
        <v>100</v>
      </c>
      <c r="F30" s="20">
        <v>2000</v>
      </c>
      <c r="G30" s="20">
        <v>0</v>
      </c>
      <c r="H30" s="22">
        <f t="shared" si="1"/>
        <v>2000</v>
      </c>
      <c r="I30" s="21">
        <f t="shared" si="2"/>
        <v>20000</v>
      </c>
      <c r="J30" s="21">
        <v>0</v>
      </c>
    </row>
    <row r="31" spans="1:16" ht="23.25" customHeight="1" x14ac:dyDescent="0.25">
      <c r="A31" s="88"/>
      <c r="B31" s="23" t="s">
        <v>20</v>
      </c>
      <c r="C31" s="25">
        <f>SUM(C19:C30)</f>
        <v>4464</v>
      </c>
      <c r="D31" s="25">
        <f t="shared" ref="D31:H31" si="7">SUM(D19:D30)</f>
        <v>0</v>
      </c>
      <c r="E31" s="25">
        <f t="shared" si="7"/>
        <v>4464</v>
      </c>
      <c r="F31" s="25">
        <f t="shared" si="7"/>
        <v>195680</v>
      </c>
      <c r="G31" s="25">
        <f t="shared" si="7"/>
        <v>0</v>
      </c>
      <c r="H31" s="25">
        <f t="shared" si="7"/>
        <v>195680</v>
      </c>
      <c r="I31" s="25">
        <f t="shared" si="2"/>
        <v>43835.125448028673</v>
      </c>
      <c r="J31" s="25">
        <v>0</v>
      </c>
    </row>
    <row r="32" spans="1:16" ht="23.25" customHeight="1" x14ac:dyDescent="0.25">
      <c r="A32" s="86" t="s">
        <v>35</v>
      </c>
      <c r="B32" s="18" t="s">
        <v>21</v>
      </c>
      <c r="C32" s="20">
        <v>80</v>
      </c>
      <c r="D32" s="20">
        <v>0</v>
      </c>
      <c r="E32" s="21">
        <f t="shared" si="0"/>
        <v>80</v>
      </c>
      <c r="F32" s="20">
        <v>3200</v>
      </c>
      <c r="G32" s="20">
        <v>0</v>
      </c>
      <c r="H32" s="22">
        <f t="shared" si="1"/>
        <v>3200</v>
      </c>
      <c r="I32" s="21">
        <f t="shared" si="2"/>
        <v>40000</v>
      </c>
      <c r="J32" s="21">
        <v>0</v>
      </c>
    </row>
    <row r="33" spans="1:10" ht="23.25" customHeight="1" x14ac:dyDescent="0.25">
      <c r="A33" s="87"/>
      <c r="B33" s="18" t="s">
        <v>22</v>
      </c>
      <c r="C33" s="20">
        <v>450</v>
      </c>
      <c r="D33" s="20">
        <v>0</v>
      </c>
      <c r="E33" s="21">
        <f t="shared" si="0"/>
        <v>450</v>
      </c>
      <c r="F33" s="20">
        <v>28800</v>
      </c>
      <c r="G33" s="20">
        <v>0</v>
      </c>
      <c r="H33" s="22">
        <f t="shared" si="1"/>
        <v>28800</v>
      </c>
      <c r="I33" s="21">
        <f t="shared" si="2"/>
        <v>64000</v>
      </c>
      <c r="J33" s="21">
        <v>0</v>
      </c>
    </row>
    <row r="34" spans="1:10" ht="23.25" customHeight="1" x14ac:dyDescent="0.25">
      <c r="A34" s="87"/>
      <c r="B34" s="18" t="s">
        <v>23</v>
      </c>
      <c r="C34" s="20">
        <v>360</v>
      </c>
      <c r="D34" s="20">
        <v>0</v>
      </c>
      <c r="E34" s="21">
        <f t="shared" si="0"/>
        <v>360</v>
      </c>
      <c r="F34" s="20">
        <v>12600</v>
      </c>
      <c r="G34" s="20">
        <v>0</v>
      </c>
      <c r="H34" s="22">
        <f>G34+F34</f>
        <v>12600</v>
      </c>
      <c r="I34" s="21">
        <f t="shared" si="2"/>
        <v>35000</v>
      </c>
      <c r="J34" s="21">
        <v>0</v>
      </c>
    </row>
    <row r="35" spans="1:10" ht="23.25" customHeight="1" x14ac:dyDescent="0.25">
      <c r="A35" s="87"/>
      <c r="B35" s="18" t="s">
        <v>44</v>
      </c>
      <c r="C35" s="20">
        <v>50</v>
      </c>
      <c r="D35" s="20">
        <v>0</v>
      </c>
      <c r="E35" s="21">
        <f t="shared" si="0"/>
        <v>50</v>
      </c>
      <c r="F35" s="20">
        <v>1800</v>
      </c>
      <c r="G35" s="20">
        <v>0</v>
      </c>
      <c r="H35" s="22">
        <f t="shared" si="1"/>
        <v>1800</v>
      </c>
      <c r="I35" s="21">
        <f t="shared" si="2"/>
        <v>36000</v>
      </c>
      <c r="J35" s="21">
        <v>0</v>
      </c>
    </row>
    <row r="36" spans="1:10" ht="23.25" customHeight="1" x14ac:dyDescent="0.25">
      <c r="A36" s="87"/>
      <c r="B36" s="18" t="s">
        <v>45</v>
      </c>
      <c r="C36" s="20">
        <v>0</v>
      </c>
      <c r="D36" s="20">
        <v>0</v>
      </c>
      <c r="E36" s="21">
        <f t="shared" si="0"/>
        <v>0</v>
      </c>
      <c r="F36" s="20">
        <v>0</v>
      </c>
      <c r="G36" s="20">
        <v>0</v>
      </c>
      <c r="H36" s="22">
        <f t="shared" si="1"/>
        <v>0</v>
      </c>
      <c r="I36" s="21">
        <v>0</v>
      </c>
      <c r="J36" s="21">
        <v>0</v>
      </c>
    </row>
    <row r="37" spans="1:10" ht="23.25" customHeight="1" x14ac:dyDescent="0.25">
      <c r="A37" s="87"/>
      <c r="B37" s="18" t="s">
        <v>24</v>
      </c>
      <c r="C37" s="20">
        <v>0</v>
      </c>
      <c r="D37" s="20">
        <v>0</v>
      </c>
      <c r="E37" s="21">
        <f t="shared" si="0"/>
        <v>0</v>
      </c>
      <c r="F37" s="20">
        <v>0</v>
      </c>
      <c r="G37" s="20">
        <v>0</v>
      </c>
      <c r="H37" s="22">
        <f t="shared" si="1"/>
        <v>0</v>
      </c>
      <c r="I37" s="21">
        <v>0</v>
      </c>
      <c r="J37" s="21">
        <v>0</v>
      </c>
    </row>
    <row r="38" spans="1:10" ht="23.25" customHeight="1" x14ac:dyDescent="0.25">
      <c r="A38" s="88"/>
      <c r="B38" s="23" t="s">
        <v>25</v>
      </c>
      <c r="C38" s="25">
        <f>SUM(C32:C37)</f>
        <v>940</v>
      </c>
      <c r="D38" s="25">
        <f t="shared" ref="D38:F38" si="8">SUM(D32:D37)</f>
        <v>0</v>
      </c>
      <c r="E38" s="25">
        <f t="shared" si="8"/>
        <v>940</v>
      </c>
      <c r="F38" s="25">
        <f t="shared" si="8"/>
        <v>46400</v>
      </c>
      <c r="G38" s="25">
        <f>SUM(G32:G37)</f>
        <v>0</v>
      </c>
      <c r="H38" s="25">
        <f t="shared" ref="H38" si="9">SUM(H32:H37)</f>
        <v>46400</v>
      </c>
      <c r="I38" s="25">
        <f t="shared" si="2"/>
        <v>49361.702127659577</v>
      </c>
      <c r="J38" s="25">
        <v>0</v>
      </c>
    </row>
    <row r="39" spans="1:10" ht="23.25" customHeight="1" x14ac:dyDescent="0.25">
      <c r="A39" s="86" t="s">
        <v>36</v>
      </c>
      <c r="B39" s="18" t="s">
        <v>26</v>
      </c>
      <c r="C39" s="27">
        <v>8800</v>
      </c>
      <c r="D39" s="27">
        <v>200</v>
      </c>
      <c r="E39" s="22">
        <f t="shared" si="0"/>
        <v>9000</v>
      </c>
      <c r="F39" s="27">
        <v>73040</v>
      </c>
      <c r="G39" s="27">
        <v>400</v>
      </c>
      <c r="H39" s="22">
        <f t="shared" si="1"/>
        <v>73440</v>
      </c>
      <c r="I39" s="21">
        <f t="shared" si="2"/>
        <v>8300</v>
      </c>
      <c r="J39" s="21">
        <f t="shared" si="3"/>
        <v>2000</v>
      </c>
    </row>
    <row r="40" spans="1:10" ht="23.25" customHeight="1" x14ac:dyDescent="0.25">
      <c r="A40" s="87"/>
      <c r="B40" s="18" t="s">
        <v>27</v>
      </c>
      <c r="C40" s="27">
        <v>500</v>
      </c>
      <c r="D40" s="27">
        <v>0</v>
      </c>
      <c r="E40" s="22">
        <f t="shared" si="0"/>
        <v>500</v>
      </c>
      <c r="F40" s="27">
        <v>27500</v>
      </c>
      <c r="G40" s="27">
        <v>0</v>
      </c>
      <c r="H40" s="22">
        <f t="shared" si="1"/>
        <v>27500</v>
      </c>
      <c r="I40" s="21">
        <f t="shared" si="2"/>
        <v>55000</v>
      </c>
      <c r="J40" s="21">
        <v>0</v>
      </c>
    </row>
    <row r="41" spans="1:10" ht="23.25" customHeight="1" x14ac:dyDescent="0.25">
      <c r="A41" s="87"/>
      <c r="B41" s="18" t="s">
        <v>46</v>
      </c>
      <c r="C41" s="27">
        <v>5</v>
      </c>
      <c r="D41" s="27">
        <v>0</v>
      </c>
      <c r="E41" s="22">
        <f t="shared" si="0"/>
        <v>5</v>
      </c>
      <c r="F41" s="27">
        <v>300</v>
      </c>
      <c r="G41" s="27">
        <v>0</v>
      </c>
      <c r="H41" s="22">
        <f t="shared" si="1"/>
        <v>300</v>
      </c>
      <c r="I41" s="21">
        <f t="shared" si="2"/>
        <v>60000</v>
      </c>
      <c r="J41" s="21">
        <v>0</v>
      </c>
    </row>
    <row r="42" spans="1:10" ht="23.25" customHeight="1" x14ac:dyDescent="0.25">
      <c r="A42" s="87"/>
      <c r="B42" s="18" t="s">
        <v>47</v>
      </c>
      <c r="C42" s="27">
        <v>200</v>
      </c>
      <c r="D42" s="27">
        <v>0</v>
      </c>
      <c r="E42" s="22">
        <f t="shared" si="0"/>
        <v>200</v>
      </c>
      <c r="F42" s="27">
        <v>1200</v>
      </c>
      <c r="G42" s="27">
        <v>0</v>
      </c>
      <c r="H42" s="22">
        <f t="shared" si="1"/>
        <v>1200</v>
      </c>
      <c r="I42" s="21">
        <f t="shared" si="2"/>
        <v>6000</v>
      </c>
      <c r="J42" s="21">
        <v>0</v>
      </c>
    </row>
    <row r="43" spans="1:10" ht="23.25" customHeight="1" x14ac:dyDescent="0.25">
      <c r="A43" s="87"/>
      <c r="B43" s="18" t="s">
        <v>48</v>
      </c>
      <c r="C43" s="27">
        <v>2</v>
      </c>
      <c r="D43" s="27">
        <v>0</v>
      </c>
      <c r="E43" s="22">
        <f t="shared" si="0"/>
        <v>2</v>
      </c>
      <c r="F43" s="27">
        <v>11.3</v>
      </c>
      <c r="G43" s="27">
        <v>0</v>
      </c>
      <c r="H43" s="22">
        <f t="shared" si="1"/>
        <v>11.3</v>
      </c>
      <c r="I43" s="21">
        <f t="shared" si="2"/>
        <v>5650</v>
      </c>
      <c r="J43" s="21">
        <v>0</v>
      </c>
    </row>
    <row r="44" spans="1:10" ht="23.25" customHeight="1" x14ac:dyDescent="0.25">
      <c r="A44" s="87"/>
      <c r="B44" s="18" t="s">
        <v>49</v>
      </c>
      <c r="C44" s="27">
        <v>0</v>
      </c>
      <c r="D44" s="27">
        <v>0</v>
      </c>
      <c r="E44" s="22">
        <f t="shared" si="0"/>
        <v>0</v>
      </c>
      <c r="F44" s="27">
        <v>0</v>
      </c>
      <c r="G44" s="27">
        <v>0</v>
      </c>
      <c r="H44" s="22">
        <f t="shared" si="1"/>
        <v>0</v>
      </c>
      <c r="I44" s="21">
        <v>0</v>
      </c>
      <c r="J44" s="21">
        <v>0</v>
      </c>
    </row>
    <row r="45" spans="1:10" ht="23.25" customHeight="1" x14ac:dyDescent="0.25">
      <c r="A45" s="87"/>
      <c r="B45" s="18" t="s">
        <v>50</v>
      </c>
      <c r="C45" s="27">
        <v>20</v>
      </c>
      <c r="D45" s="27">
        <v>2</v>
      </c>
      <c r="E45" s="22">
        <f t="shared" si="0"/>
        <v>22</v>
      </c>
      <c r="F45" s="27">
        <v>131</v>
      </c>
      <c r="G45" s="27">
        <v>4</v>
      </c>
      <c r="H45" s="22">
        <f t="shared" si="1"/>
        <v>135</v>
      </c>
      <c r="I45" s="21">
        <f t="shared" si="2"/>
        <v>6550</v>
      </c>
      <c r="J45" s="21">
        <f t="shared" si="3"/>
        <v>2000</v>
      </c>
    </row>
    <row r="46" spans="1:10" ht="23.25" customHeight="1" x14ac:dyDescent="0.25">
      <c r="A46" s="87"/>
      <c r="B46" s="18" t="s">
        <v>28</v>
      </c>
      <c r="C46" s="27">
        <v>50</v>
      </c>
      <c r="D46" s="27">
        <v>260</v>
      </c>
      <c r="E46" s="22">
        <f t="shared" si="0"/>
        <v>310</v>
      </c>
      <c r="F46" s="27">
        <v>1400</v>
      </c>
      <c r="G46" s="27">
        <v>546</v>
      </c>
      <c r="H46" s="22">
        <f t="shared" si="1"/>
        <v>1946</v>
      </c>
      <c r="I46" s="21">
        <f t="shared" si="2"/>
        <v>28000</v>
      </c>
      <c r="J46" s="21">
        <f t="shared" si="3"/>
        <v>2100</v>
      </c>
    </row>
    <row r="47" spans="1:10" ht="23.25" customHeight="1" x14ac:dyDescent="0.25">
      <c r="A47" s="88"/>
      <c r="B47" s="23" t="s">
        <v>29</v>
      </c>
      <c r="C47" s="25">
        <f>SUM(C39:C46)</f>
        <v>9577</v>
      </c>
      <c r="D47" s="25">
        <f t="shared" ref="D47:H47" si="10">SUM(D39:D46)</f>
        <v>462</v>
      </c>
      <c r="E47" s="25">
        <f t="shared" si="10"/>
        <v>10039</v>
      </c>
      <c r="F47" s="25">
        <f t="shared" si="10"/>
        <v>103582.3</v>
      </c>
      <c r="G47" s="25">
        <f t="shared" si="10"/>
        <v>950</v>
      </c>
      <c r="H47" s="25">
        <f t="shared" si="10"/>
        <v>104532.3</v>
      </c>
      <c r="I47" s="25">
        <f t="shared" si="2"/>
        <v>10815.735616581394</v>
      </c>
      <c r="J47" s="25">
        <f t="shared" si="3"/>
        <v>2056.2770562770565</v>
      </c>
    </row>
    <row r="48" spans="1:10" ht="23.25" customHeight="1" x14ac:dyDescent="0.25">
      <c r="A48" s="16"/>
      <c r="B48" s="23" t="s">
        <v>58</v>
      </c>
      <c r="C48" s="28">
        <v>0</v>
      </c>
      <c r="D48" s="28">
        <v>0</v>
      </c>
      <c r="E48" s="25">
        <f>D48+C48</f>
        <v>0</v>
      </c>
      <c r="F48" s="28">
        <v>0</v>
      </c>
      <c r="G48" s="28">
        <v>0</v>
      </c>
      <c r="H48" s="25">
        <f>G48+F48</f>
        <v>0</v>
      </c>
      <c r="I48" s="25">
        <v>0</v>
      </c>
      <c r="J48" s="25">
        <v>0</v>
      </c>
    </row>
    <row r="49" spans="1:10" ht="23.25" customHeight="1" x14ac:dyDescent="0.25">
      <c r="A49" s="74" t="s">
        <v>30</v>
      </c>
      <c r="B49" s="75"/>
      <c r="C49" s="30">
        <f>SUM(C7+C13+C18+C31+C38+C47+C48)</f>
        <v>25744</v>
      </c>
      <c r="D49" s="30">
        <f t="shared" ref="D49:H49" si="11">SUM(D7+D13+D18+D31+D38+D47+D48)</f>
        <v>135248</v>
      </c>
      <c r="E49" s="30">
        <f t="shared" si="11"/>
        <v>160992</v>
      </c>
      <c r="F49" s="30">
        <f t="shared" si="11"/>
        <v>390716.8</v>
      </c>
      <c r="G49" s="30">
        <f t="shared" si="11"/>
        <v>77485</v>
      </c>
      <c r="H49" s="30">
        <f t="shared" si="11"/>
        <v>468201.8</v>
      </c>
      <c r="I49" s="30">
        <f t="shared" si="2"/>
        <v>15177.004350528279</v>
      </c>
      <c r="J49" s="30">
        <f t="shared" si="3"/>
        <v>572.91050514610197</v>
      </c>
    </row>
    <row r="51" spans="1:10" ht="32.25" x14ac:dyDescent="0.85">
      <c r="B51" s="7"/>
      <c r="C51" s="77"/>
      <c r="D51" s="77"/>
      <c r="E51" s="10"/>
      <c r="F51" s="10"/>
      <c r="G51" s="77"/>
      <c r="H51" s="77"/>
      <c r="I51" s="8"/>
      <c r="J51" s="8"/>
    </row>
    <row r="52" spans="1:10" ht="32.25" x14ac:dyDescent="0.85">
      <c r="B52" s="9"/>
      <c r="C52" s="77"/>
      <c r="D52" s="77"/>
      <c r="E52" s="10"/>
      <c r="F52" s="10"/>
      <c r="G52" s="77"/>
      <c r="H52" s="77"/>
      <c r="I52" s="9"/>
      <c r="J52" s="5"/>
    </row>
    <row r="53" spans="1:10" ht="32.25" x14ac:dyDescent="0.85">
      <c r="C53" s="76"/>
      <c r="D53" s="76"/>
      <c r="E53" s="11"/>
      <c r="F53" s="11"/>
      <c r="G53" s="77"/>
      <c r="H53" s="77"/>
    </row>
    <row r="54" spans="1:10" ht="28.5" x14ac:dyDescent="0.75">
      <c r="C54" s="6"/>
      <c r="D54" s="6"/>
      <c r="E54" s="6"/>
      <c r="F54" s="6"/>
      <c r="G54" s="6"/>
      <c r="H54" s="6"/>
      <c r="I54" s="6"/>
    </row>
  </sheetData>
  <mergeCells count="20">
    <mergeCell ref="C53:D53"/>
    <mergeCell ref="G53:H53"/>
    <mergeCell ref="A39:A47"/>
    <mergeCell ref="K4:L7"/>
    <mergeCell ref="M4:O4"/>
    <mergeCell ref="A8:A13"/>
    <mergeCell ref="A14:A18"/>
    <mergeCell ref="A19:A31"/>
    <mergeCell ref="A32:A38"/>
    <mergeCell ref="A4:A7"/>
    <mergeCell ref="C51:D51"/>
    <mergeCell ref="G51:H51"/>
    <mergeCell ref="C52:D52"/>
    <mergeCell ref="G52:H52"/>
    <mergeCell ref="A49:B49"/>
    <mergeCell ref="A1:J1"/>
    <mergeCell ref="A2:B3"/>
    <mergeCell ref="C2:E2"/>
    <mergeCell ref="F2:H2"/>
    <mergeCell ref="I2:J2"/>
  </mergeCells>
  <printOptions horizontalCentere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rightToLeft="1" topLeftCell="A38" zoomScaleNormal="100" workbookViewId="0">
      <selection activeCell="G40" sqref="G40"/>
    </sheetView>
  </sheetViews>
  <sheetFormatPr defaultColWidth="9" defaultRowHeight="15" x14ac:dyDescent="0.25"/>
  <cols>
    <col min="1" max="1" width="7.42578125" style="33" customWidth="1"/>
    <col min="2" max="2" width="18" style="1" customWidth="1"/>
    <col min="3" max="10" width="13.5703125" style="1" customWidth="1"/>
    <col min="11" max="11" width="14" style="1" customWidth="1"/>
    <col min="12" max="12" width="0.28515625" style="1" customWidth="1"/>
    <col min="13" max="16384" width="9" style="1"/>
  </cols>
  <sheetData>
    <row r="1" spans="1:15" ht="23.25" customHeight="1" x14ac:dyDescent="0.25">
      <c r="A1" s="67" t="s">
        <v>64</v>
      </c>
      <c r="B1" s="67"/>
      <c r="C1" s="67"/>
      <c r="D1" s="67"/>
      <c r="E1" s="67"/>
      <c r="F1" s="67"/>
      <c r="G1" s="67"/>
      <c r="H1" s="67"/>
      <c r="I1" s="67"/>
      <c r="J1" s="67"/>
    </row>
    <row r="2" spans="1:15" ht="23.25" customHeight="1" x14ac:dyDescent="0.25">
      <c r="A2" s="68" t="s">
        <v>0</v>
      </c>
      <c r="B2" s="68"/>
      <c r="C2" s="69" t="s">
        <v>51</v>
      </c>
      <c r="D2" s="69"/>
      <c r="E2" s="69"/>
      <c r="F2" s="69" t="s">
        <v>52</v>
      </c>
      <c r="G2" s="69"/>
      <c r="H2" s="69"/>
      <c r="I2" s="69" t="s">
        <v>53</v>
      </c>
      <c r="J2" s="69"/>
    </row>
    <row r="3" spans="1:15" ht="23.25" customHeight="1" x14ac:dyDescent="0.25">
      <c r="A3" s="68"/>
      <c r="B3" s="68"/>
      <c r="C3" s="17" t="s">
        <v>1</v>
      </c>
      <c r="D3" s="17" t="s">
        <v>2</v>
      </c>
      <c r="E3" s="17" t="s">
        <v>3</v>
      </c>
      <c r="F3" s="17" t="s">
        <v>1</v>
      </c>
      <c r="G3" s="17" t="s">
        <v>2</v>
      </c>
      <c r="H3" s="17" t="s">
        <v>3</v>
      </c>
      <c r="I3" s="17" t="s">
        <v>1</v>
      </c>
      <c r="J3" s="17" t="s">
        <v>2</v>
      </c>
      <c r="K3" s="2"/>
      <c r="L3" s="2"/>
    </row>
    <row r="4" spans="1:15" ht="23.25" customHeight="1" x14ac:dyDescent="0.25">
      <c r="A4" s="71" t="s">
        <v>31</v>
      </c>
      <c r="B4" s="18" t="s">
        <v>4</v>
      </c>
      <c r="C4" s="41">
        <v>2050</v>
      </c>
      <c r="D4" s="20">
        <v>32000</v>
      </c>
      <c r="E4" s="21">
        <f>D4+C4</f>
        <v>34050</v>
      </c>
      <c r="F4" s="20">
        <v>4510</v>
      </c>
      <c r="G4" s="20">
        <v>15990</v>
      </c>
      <c r="H4" s="22">
        <f>G4+F4</f>
        <v>20500</v>
      </c>
      <c r="I4" s="21">
        <f>F4/C4*1000</f>
        <v>2200</v>
      </c>
      <c r="J4" s="21">
        <f>G4/D4*1000</f>
        <v>499.6875</v>
      </c>
      <c r="K4" s="78"/>
      <c r="L4" s="79"/>
      <c r="M4" s="80"/>
      <c r="N4" s="80"/>
      <c r="O4" s="80"/>
    </row>
    <row r="5" spans="1:15" ht="23.25" customHeight="1" x14ac:dyDescent="0.25">
      <c r="A5" s="72"/>
      <c r="B5" s="18" t="s">
        <v>5</v>
      </c>
      <c r="C5" s="20">
        <v>2210</v>
      </c>
      <c r="D5" s="20">
        <v>4250</v>
      </c>
      <c r="E5" s="21">
        <f t="shared" ref="E5:E46" si="0">D5+C5</f>
        <v>6460</v>
      </c>
      <c r="F5" s="20">
        <v>6188</v>
      </c>
      <c r="G5" s="20">
        <v>1368</v>
      </c>
      <c r="H5" s="22">
        <f t="shared" ref="H5:H46" si="1">G5+F5</f>
        <v>7556</v>
      </c>
      <c r="I5" s="21">
        <f t="shared" ref="I5:I49" si="2">F5/C5*1000</f>
        <v>2800</v>
      </c>
      <c r="J5" s="21">
        <f t="shared" ref="J5:J49" si="3">G5/D5*1000</f>
        <v>321.88235294117646</v>
      </c>
      <c r="K5" s="78"/>
      <c r="L5" s="79"/>
    </row>
    <row r="6" spans="1:15" ht="23.25" customHeight="1" x14ac:dyDescent="0.25">
      <c r="A6" s="72"/>
      <c r="B6" s="18" t="s">
        <v>6</v>
      </c>
      <c r="C6" s="27">
        <v>150</v>
      </c>
      <c r="D6" s="27">
        <v>0</v>
      </c>
      <c r="E6" s="22">
        <f t="shared" si="0"/>
        <v>150</v>
      </c>
      <c r="F6" s="27">
        <v>500</v>
      </c>
      <c r="G6" s="27">
        <v>0</v>
      </c>
      <c r="H6" s="22">
        <f t="shared" si="1"/>
        <v>500</v>
      </c>
      <c r="I6" s="21">
        <f t="shared" si="2"/>
        <v>3333.3333333333335</v>
      </c>
      <c r="J6" s="21">
        <v>0</v>
      </c>
      <c r="K6" s="78"/>
      <c r="L6" s="79"/>
    </row>
    <row r="7" spans="1:15" ht="23.25" customHeight="1" x14ac:dyDescent="0.25">
      <c r="A7" s="73"/>
      <c r="B7" s="23" t="s">
        <v>7</v>
      </c>
      <c r="C7" s="25">
        <f t="shared" ref="C7:H7" si="4">SUM(C4:C6)</f>
        <v>4410</v>
      </c>
      <c r="D7" s="25">
        <f t="shared" si="4"/>
        <v>36250</v>
      </c>
      <c r="E7" s="25">
        <f t="shared" si="4"/>
        <v>40660</v>
      </c>
      <c r="F7" s="25">
        <f t="shared" si="4"/>
        <v>11198</v>
      </c>
      <c r="G7" s="25">
        <f t="shared" si="4"/>
        <v>17358</v>
      </c>
      <c r="H7" s="25">
        <f t="shared" si="4"/>
        <v>28556</v>
      </c>
      <c r="I7" s="25">
        <f t="shared" si="2"/>
        <v>2539.2290249433108</v>
      </c>
      <c r="J7" s="25">
        <f t="shared" si="3"/>
        <v>478.84137931034479</v>
      </c>
      <c r="K7" s="78"/>
      <c r="L7" s="79"/>
    </row>
    <row r="8" spans="1:15" ht="23.25" customHeight="1" x14ac:dyDescent="0.25">
      <c r="A8" s="71" t="s">
        <v>32</v>
      </c>
      <c r="B8" s="18" t="s">
        <v>8</v>
      </c>
      <c r="C8" s="20">
        <v>5</v>
      </c>
      <c r="D8" s="20">
        <v>1000</v>
      </c>
      <c r="E8" s="21">
        <f t="shared" si="0"/>
        <v>1005</v>
      </c>
      <c r="F8" s="20">
        <v>5</v>
      </c>
      <c r="G8" s="20">
        <v>159</v>
      </c>
      <c r="H8" s="22">
        <f t="shared" si="1"/>
        <v>164</v>
      </c>
      <c r="I8" s="21">
        <f t="shared" si="2"/>
        <v>1000</v>
      </c>
      <c r="J8" s="21">
        <f t="shared" si="3"/>
        <v>159</v>
      </c>
      <c r="K8" s="12"/>
    </row>
    <row r="9" spans="1:15" ht="23.25" customHeight="1" x14ac:dyDescent="0.25">
      <c r="A9" s="72"/>
      <c r="B9" s="18" t="s">
        <v>9</v>
      </c>
      <c r="C9" s="20">
        <v>60</v>
      </c>
      <c r="D9" s="20">
        <v>0</v>
      </c>
      <c r="E9" s="21">
        <f t="shared" si="0"/>
        <v>60</v>
      </c>
      <c r="F9" s="20">
        <v>112</v>
      </c>
      <c r="G9" s="20">
        <v>0</v>
      </c>
      <c r="H9" s="22">
        <f t="shared" si="1"/>
        <v>112</v>
      </c>
      <c r="I9" s="21">
        <f t="shared" si="2"/>
        <v>1866.6666666666667</v>
      </c>
      <c r="J9" s="21">
        <v>0</v>
      </c>
      <c r="K9" s="12"/>
    </row>
    <row r="10" spans="1:15" ht="23.25" customHeight="1" x14ac:dyDescent="0.25">
      <c r="A10" s="72"/>
      <c r="B10" s="18" t="s">
        <v>10</v>
      </c>
      <c r="C10" s="20">
        <v>2</v>
      </c>
      <c r="D10" s="20">
        <v>500</v>
      </c>
      <c r="E10" s="21">
        <f t="shared" si="0"/>
        <v>502</v>
      </c>
      <c r="F10" s="20">
        <v>2</v>
      </c>
      <c r="G10" s="20">
        <v>151</v>
      </c>
      <c r="H10" s="22">
        <f t="shared" si="1"/>
        <v>153</v>
      </c>
      <c r="I10" s="21">
        <f t="shared" si="2"/>
        <v>1000</v>
      </c>
      <c r="J10" s="21">
        <f t="shared" si="3"/>
        <v>302</v>
      </c>
      <c r="K10" s="12"/>
    </row>
    <row r="11" spans="1:15" ht="23.25" customHeight="1" x14ac:dyDescent="0.25">
      <c r="A11" s="72"/>
      <c r="B11" s="18" t="s">
        <v>54</v>
      </c>
      <c r="C11" s="20">
        <v>0</v>
      </c>
      <c r="D11" s="20">
        <v>0</v>
      </c>
      <c r="E11" s="21">
        <f t="shared" si="0"/>
        <v>0</v>
      </c>
      <c r="F11" s="20">
        <v>0</v>
      </c>
      <c r="G11" s="20">
        <v>0</v>
      </c>
      <c r="H11" s="22">
        <f t="shared" si="1"/>
        <v>0</v>
      </c>
      <c r="I11" s="21">
        <v>0</v>
      </c>
      <c r="J11" s="21">
        <v>0</v>
      </c>
      <c r="K11" s="12"/>
    </row>
    <row r="12" spans="1:15" ht="23.25" customHeight="1" x14ac:dyDescent="0.25">
      <c r="A12" s="72"/>
      <c r="B12" s="18" t="s">
        <v>11</v>
      </c>
      <c r="C12" s="20">
        <v>0</v>
      </c>
      <c r="D12" s="20">
        <v>0</v>
      </c>
      <c r="E12" s="21">
        <f t="shared" si="0"/>
        <v>0</v>
      </c>
      <c r="F12" s="20">
        <v>0</v>
      </c>
      <c r="G12" s="20">
        <v>0</v>
      </c>
      <c r="H12" s="22">
        <f t="shared" si="1"/>
        <v>0</v>
      </c>
      <c r="I12" s="21">
        <v>0</v>
      </c>
      <c r="J12" s="21">
        <v>0</v>
      </c>
      <c r="K12" s="12"/>
    </row>
    <row r="13" spans="1:15" ht="23.25" customHeight="1" x14ac:dyDescent="0.25">
      <c r="A13" s="73"/>
      <c r="B13" s="23" t="s">
        <v>12</v>
      </c>
      <c r="C13" s="25">
        <f>SUM(C8:C12)</f>
        <v>67</v>
      </c>
      <c r="D13" s="25">
        <f>SUM(D8:D12)</f>
        <v>1500</v>
      </c>
      <c r="E13" s="25">
        <f>SUM(E8:E12)</f>
        <v>1567</v>
      </c>
      <c r="F13" s="25">
        <f t="shared" ref="F13:H13" si="5">SUM(F8:F12)</f>
        <v>119</v>
      </c>
      <c r="G13" s="25">
        <f t="shared" si="5"/>
        <v>310</v>
      </c>
      <c r="H13" s="25">
        <f t="shared" si="5"/>
        <v>429</v>
      </c>
      <c r="I13" s="25">
        <f t="shared" si="2"/>
        <v>1776.1194029850747</v>
      </c>
      <c r="J13" s="25">
        <f t="shared" si="3"/>
        <v>206.66666666666666</v>
      </c>
      <c r="K13" s="12"/>
    </row>
    <row r="14" spans="1:15" ht="23.25" customHeight="1" x14ac:dyDescent="0.25">
      <c r="A14" s="71" t="s">
        <v>33</v>
      </c>
      <c r="B14" s="18" t="s">
        <v>13</v>
      </c>
      <c r="C14" s="20">
        <v>0</v>
      </c>
      <c r="D14" s="20">
        <v>0</v>
      </c>
      <c r="E14" s="21">
        <f t="shared" si="0"/>
        <v>0</v>
      </c>
      <c r="F14" s="20">
        <v>0</v>
      </c>
      <c r="G14" s="20">
        <v>0</v>
      </c>
      <c r="H14" s="22">
        <f t="shared" si="1"/>
        <v>0</v>
      </c>
      <c r="I14" s="21">
        <v>0</v>
      </c>
      <c r="J14" s="21">
        <v>0</v>
      </c>
    </row>
    <row r="15" spans="1:15" ht="23.25" customHeight="1" x14ac:dyDescent="0.25">
      <c r="A15" s="72"/>
      <c r="B15" s="18" t="s">
        <v>14</v>
      </c>
      <c r="C15" s="20">
        <v>0</v>
      </c>
      <c r="D15" s="20">
        <v>0</v>
      </c>
      <c r="E15" s="21">
        <f t="shared" si="0"/>
        <v>0</v>
      </c>
      <c r="F15" s="20">
        <v>0</v>
      </c>
      <c r="G15" s="20">
        <v>0</v>
      </c>
      <c r="H15" s="22">
        <f t="shared" si="1"/>
        <v>0</v>
      </c>
      <c r="I15" s="21">
        <v>0</v>
      </c>
      <c r="J15" s="21">
        <v>0</v>
      </c>
    </row>
    <row r="16" spans="1:15" ht="23.25" customHeight="1" x14ac:dyDescent="0.25">
      <c r="A16" s="72"/>
      <c r="B16" s="18" t="s">
        <v>15</v>
      </c>
      <c r="C16" s="20">
        <v>75</v>
      </c>
      <c r="D16" s="20">
        <v>0</v>
      </c>
      <c r="E16" s="21">
        <f t="shared" si="0"/>
        <v>75</v>
      </c>
      <c r="F16" s="20">
        <v>14</v>
      </c>
      <c r="G16" s="20">
        <v>0</v>
      </c>
      <c r="H16" s="22">
        <f t="shared" si="1"/>
        <v>14</v>
      </c>
      <c r="I16" s="21">
        <f t="shared" si="2"/>
        <v>186.66666666666669</v>
      </c>
      <c r="J16" s="21">
        <v>0</v>
      </c>
    </row>
    <row r="17" spans="1:16" ht="23.25" customHeight="1" x14ac:dyDescent="0.25">
      <c r="A17" s="72"/>
      <c r="B17" s="18" t="s">
        <v>37</v>
      </c>
      <c r="C17" s="20">
        <v>0</v>
      </c>
      <c r="D17" s="20">
        <v>215</v>
      </c>
      <c r="E17" s="21">
        <f t="shared" si="0"/>
        <v>215</v>
      </c>
      <c r="F17" s="20">
        <v>0</v>
      </c>
      <c r="G17" s="20">
        <v>14</v>
      </c>
      <c r="H17" s="22">
        <f t="shared" si="1"/>
        <v>14</v>
      </c>
      <c r="I17" s="21">
        <v>0</v>
      </c>
      <c r="J17" s="21">
        <f t="shared" si="3"/>
        <v>65.116279069767444</v>
      </c>
    </row>
    <row r="18" spans="1:16" ht="23.25" customHeight="1" x14ac:dyDescent="0.25">
      <c r="A18" s="73"/>
      <c r="B18" s="23" t="s">
        <v>16</v>
      </c>
      <c r="C18" s="25">
        <f t="shared" ref="C18:H18" si="6">SUM(C14:C17)</f>
        <v>75</v>
      </c>
      <c r="D18" s="25">
        <f t="shared" si="6"/>
        <v>215</v>
      </c>
      <c r="E18" s="25">
        <f t="shared" si="6"/>
        <v>290</v>
      </c>
      <c r="F18" s="25">
        <f t="shared" si="6"/>
        <v>14</v>
      </c>
      <c r="G18" s="25">
        <f t="shared" si="6"/>
        <v>14</v>
      </c>
      <c r="H18" s="25">
        <f t="shared" si="6"/>
        <v>28</v>
      </c>
      <c r="I18" s="25">
        <f t="shared" si="2"/>
        <v>186.66666666666669</v>
      </c>
      <c r="J18" s="25">
        <f t="shared" si="3"/>
        <v>65.116279069767444</v>
      </c>
    </row>
    <row r="19" spans="1:16" ht="23.25" customHeight="1" x14ac:dyDescent="0.25">
      <c r="A19" s="71" t="s">
        <v>34</v>
      </c>
      <c r="B19" s="18" t="s">
        <v>17</v>
      </c>
      <c r="C19" s="20">
        <v>50</v>
      </c>
      <c r="D19" s="20">
        <v>0</v>
      </c>
      <c r="E19" s="21">
        <f t="shared" si="0"/>
        <v>50</v>
      </c>
      <c r="F19" s="20">
        <v>1950</v>
      </c>
      <c r="G19" s="20">
        <v>0</v>
      </c>
      <c r="H19" s="22">
        <f t="shared" si="1"/>
        <v>1950</v>
      </c>
      <c r="I19" s="21">
        <f t="shared" si="2"/>
        <v>39000</v>
      </c>
      <c r="J19" s="21">
        <v>0</v>
      </c>
    </row>
    <row r="20" spans="1:16" ht="23.25" customHeight="1" x14ac:dyDescent="0.25">
      <c r="A20" s="72"/>
      <c r="B20" s="18" t="s">
        <v>18</v>
      </c>
      <c r="C20" s="20">
        <v>70</v>
      </c>
      <c r="D20" s="20">
        <v>0</v>
      </c>
      <c r="E20" s="21">
        <f t="shared" si="0"/>
        <v>70</v>
      </c>
      <c r="F20" s="27">
        <v>3500</v>
      </c>
      <c r="G20" s="20">
        <v>0</v>
      </c>
      <c r="H20" s="22">
        <f t="shared" si="1"/>
        <v>3500</v>
      </c>
      <c r="I20" s="21">
        <f t="shared" si="2"/>
        <v>50000</v>
      </c>
      <c r="J20" s="21">
        <v>0</v>
      </c>
    </row>
    <row r="21" spans="1:16" ht="23.25" customHeight="1" x14ac:dyDescent="0.25">
      <c r="A21" s="72"/>
      <c r="B21" s="18" t="s">
        <v>19</v>
      </c>
      <c r="C21" s="20">
        <v>40</v>
      </c>
      <c r="D21" s="20">
        <v>0</v>
      </c>
      <c r="E21" s="21">
        <f t="shared" si="0"/>
        <v>40</v>
      </c>
      <c r="F21" s="27">
        <v>2350</v>
      </c>
      <c r="G21" s="20">
        <v>0</v>
      </c>
      <c r="H21" s="22">
        <f t="shared" si="1"/>
        <v>2350</v>
      </c>
      <c r="I21" s="21">
        <f t="shared" si="2"/>
        <v>58750</v>
      </c>
      <c r="J21" s="21">
        <v>0</v>
      </c>
    </row>
    <row r="22" spans="1:16" ht="23.25" customHeight="1" x14ac:dyDescent="0.25">
      <c r="A22" s="72"/>
      <c r="B22" s="18" t="s">
        <v>38</v>
      </c>
      <c r="C22" s="20">
        <v>25</v>
      </c>
      <c r="D22" s="20">
        <v>0</v>
      </c>
      <c r="E22" s="21">
        <f t="shared" si="0"/>
        <v>25</v>
      </c>
      <c r="F22" s="20">
        <v>1040</v>
      </c>
      <c r="G22" s="20">
        <v>0</v>
      </c>
      <c r="H22" s="22">
        <f t="shared" si="1"/>
        <v>1040</v>
      </c>
      <c r="I22" s="21">
        <f t="shared" si="2"/>
        <v>41600</v>
      </c>
      <c r="J22" s="21">
        <v>0</v>
      </c>
    </row>
    <row r="23" spans="1:16" ht="23.25" customHeight="1" x14ac:dyDescent="0.25">
      <c r="A23" s="72"/>
      <c r="B23" s="18" t="s">
        <v>55</v>
      </c>
      <c r="C23" s="20">
        <v>0</v>
      </c>
      <c r="D23" s="20">
        <v>0</v>
      </c>
      <c r="E23" s="21">
        <f t="shared" si="0"/>
        <v>0</v>
      </c>
      <c r="F23" s="20">
        <v>0</v>
      </c>
      <c r="G23" s="20">
        <v>0</v>
      </c>
      <c r="H23" s="22">
        <f t="shared" si="1"/>
        <v>0</v>
      </c>
      <c r="I23" s="21">
        <v>0</v>
      </c>
      <c r="J23" s="21">
        <v>0</v>
      </c>
    </row>
    <row r="24" spans="1:16" ht="23.25" customHeight="1" x14ac:dyDescent="0.25">
      <c r="A24" s="72"/>
      <c r="B24" s="18" t="s">
        <v>39</v>
      </c>
      <c r="C24" s="20">
        <v>0</v>
      </c>
      <c r="D24" s="20">
        <v>0</v>
      </c>
      <c r="E24" s="21">
        <f t="shared" si="0"/>
        <v>0</v>
      </c>
      <c r="F24" s="20">
        <v>0</v>
      </c>
      <c r="G24" s="20">
        <v>0</v>
      </c>
      <c r="H24" s="22">
        <f t="shared" si="1"/>
        <v>0</v>
      </c>
      <c r="I24" s="21">
        <v>0</v>
      </c>
      <c r="J24" s="21">
        <v>0</v>
      </c>
    </row>
    <row r="25" spans="1:16" ht="23.25" customHeight="1" x14ac:dyDescent="0.25">
      <c r="A25" s="72"/>
      <c r="B25" s="18" t="s">
        <v>56</v>
      </c>
      <c r="C25" s="20">
        <v>0</v>
      </c>
      <c r="D25" s="20">
        <v>0</v>
      </c>
      <c r="E25" s="21">
        <f t="shared" si="0"/>
        <v>0</v>
      </c>
      <c r="F25" s="20">
        <v>0</v>
      </c>
      <c r="G25" s="20">
        <v>0</v>
      </c>
      <c r="H25" s="22">
        <f t="shared" si="1"/>
        <v>0</v>
      </c>
      <c r="I25" s="21">
        <v>0</v>
      </c>
      <c r="J25" s="21">
        <v>0</v>
      </c>
      <c r="P25" s="4"/>
    </row>
    <row r="26" spans="1:16" ht="23.25" customHeight="1" x14ac:dyDescent="0.25">
      <c r="A26" s="72"/>
      <c r="B26" s="18" t="s">
        <v>40</v>
      </c>
      <c r="C26" s="20">
        <v>0</v>
      </c>
      <c r="D26" s="20">
        <v>0</v>
      </c>
      <c r="E26" s="21">
        <f t="shared" si="0"/>
        <v>0</v>
      </c>
      <c r="F26" s="20">
        <v>0</v>
      </c>
      <c r="G26" s="20">
        <v>0</v>
      </c>
      <c r="H26" s="22">
        <f t="shared" si="1"/>
        <v>0</v>
      </c>
      <c r="I26" s="21">
        <v>0</v>
      </c>
      <c r="J26" s="21">
        <v>0</v>
      </c>
    </row>
    <row r="27" spans="1:16" ht="23.25" customHeight="1" x14ac:dyDescent="0.25">
      <c r="A27" s="72"/>
      <c r="B27" s="18" t="s">
        <v>41</v>
      </c>
      <c r="C27" s="20">
        <v>0</v>
      </c>
      <c r="D27" s="20">
        <v>0</v>
      </c>
      <c r="E27" s="21">
        <f t="shared" si="0"/>
        <v>0</v>
      </c>
      <c r="F27" s="20">
        <v>0</v>
      </c>
      <c r="G27" s="20">
        <v>0</v>
      </c>
      <c r="H27" s="22">
        <f t="shared" si="1"/>
        <v>0</v>
      </c>
      <c r="I27" s="21">
        <v>0</v>
      </c>
      <c r="J27" s="21">
        <v>0</v>
      </c>
    </row>
    <row r="28" spans="1:16" ht="23.25" customHeight="1" x14ac:dyDescent="0.25">
      <c r="A28" s="72"/>
      <c r="B28" s="18" t="s">
        <v>42</v>
      </c>
      <c r="C28" s="20">
        <v>0</v>
      </c>
      <c r="D28" s="20">
        <v>0</v>
      </c>
      <c r="E28" s="21">
        <f t="shared" si="0"/>
        <v>0</v>
      </c>
      <c r="F28" s="20">
        <v>0</v>
      </c>
      <c r="G28" s="20">
        <v>0</v>
      </c>
      <c r="H28" s="22">
        <f t="shared" si="1"/>
        <v>0</v>
      </c>
      <c r="I28" s="21">
        <v>0</v>
      </c>
      <c r="J28" s="21">
        <v>0</v>
      </c>
    </row>
    <row r="29" spans="1:16" ht="23.25" customHeight="1" x14ac:dyDescent="0.25">
      <c r="A29" s="72"/>
      <c r="B29" s="18" t="s">
        <v>43</v>
      </c>
      <c r="C29" s="20">
        <v>0</v>
      </c>
      <c r="D29" s="20">
        <v>0</v>
      </c>
      <c r="E29" s="21">
        <f t="shared" si="0"/>
        <v>0</v>
      </c>
      <c r="F29" s="20">
        <v>0</v>
      </c>
      <c r="G29" s="20">
        <v>0</v>
      </c>
      <c r="H29" s="22">
        <f t="shared" si="1"/>
        <v>0</v>
      </c>
      <c r="I29" s="21">
        <v>0</v>
      </c>
      <c r="J29" s="21">
        <v>0</v>
      </c>
    </row>
    <row r="30" spans="1:16" ht="23.25" customHeight="1" x14ac:dyDescent="0.25">
      <c r="A30" s="72"/>
      <c r="B30" s="18" t="s">
        <v>57</v>
      </c>
      <c r="C30" s="20">
        <v>0</v>
      </c>
      <c r="D30" s="20">
        <v>0</v>
      </c>
      <c r="E30" s="21">
        <f t="shared" si="0"/>
        <v>0</v>
      </c>
      <c r="F30" s="20">
        <v>0</v>
      </c>
      <c r="G30" s="20">
        <v>0</v>
      </c>
      <c r="H30" s="22">
        <f t="shared" si="1"/>
        <v>0</v>
      </c>
      <c r="I30" s="21">
        <v>0</v>
      </c>
      <c r="J30" s="21">
        <v>0</v>
      </c>
    </row>
    <row r="31" spans="1:16" ht="23.25" customHeight="1" x14ac:dyDescent="0.25">
      <c r="A31" s="73"/>
      <c r="B31" s="23" t="s">
        <v>20</v>
      </c>
      <c r="C31" s="25">
        <f>SUM(C19:C30)</f>
        <v>185</v>
      </c>
      <c r="D31" s="25">
        <f t="shared" ref="D31:H31" si="7">SUM(D19:D30)</f>
        <v>0</v>
      </c>
      <c r="E31" s="25">
        <f t="shared" si="7"/>
        <v>185</v>
      </c>
      <c r="F31" s="25">
        <f t="shared" si="7"/>
        <v>8840</v>
      </c>
      <c r="G31" s="25">
        <f t="shared" si="7"/>
        <v>0</v>
      </c>
      <c r="H31" s="25">
        <f t="shared" si="7"/>
        <v>8840</v>
      </c>
      <c r="I31" s="25">
        <f t="shared" si="2"/>
        <v>47783.78378378378</v>
      </c>
      <c r="J31" s="25">
        <v>0</v>
      </c>
    </row>
    <row r="32" spans="1:16" ht="23.25" customHeight="1" x14ac:dyDescent="0.25">
      <c r="A32" s="71" t="s">
        <v>35</v>
      </c>
      <c r="B32" s="18" t="s">
        <v>21</v>
      </c>
      <c r="C32" s="20">
        <v>350</v>
      </c>
      <c r="D32" s="20">
        <v>0</v>
      </c>
      <c r="E32" s="21">
        <f t="shared" si="0"/>
        <v>350</v>
      </c>
      <c r="F32" s="20">
        <v>14000</v>
      </c>
      <c r="G32" s="20">
        <v>0</v>
      </c>
      <c r="H32" s="22">
        <f t="shared" si="1"/>
        <v>14000</v>
      </c>
      <c r="I32" s="21">
        <f t="shared" si="2"/>
        <v>40000</v>
      </c>
      <c r="J32" s="21">
        <v>0</v>
      </c>
    </row>
    <row r="33" spans="1:10" ht="23.25" customHeight="1" x14ac:dyDescent="0.25">
      <c r="A33" s="72"/>
      <c r="B33" s="18" t="s">
        <v>22</v>
      </c>
      <c r="C33" s="20">
        <v>50</v>
      </c>
      <c r="D33" s="20">
        <v>0</v>
      </c>
      <c r="E33" s="21">
        <f t="shared" si="0"/>
        <v>50</v>
      </c>
      <c r="F33" s="20">
        <v>3200</v>
      </c>
      <c r="G33" s="20">
        <v>0</v>
      </c>
      <c r="H33" s="22">
        <f t="shared" si="1"/>
        <v>3200</v>
      </c>
      <c r="I33" s="21">
        <f t="shared" si="2"/>
        <v>64000</v>
      </c>
      <c r="J33" s="21">
        <v>0</v>
      </c>
    </row>
    <row r="34" spans="1:10" ht="23.25" customHeight="1" x14ac:dyDescent="0.25">
      <c r="A34" s="72"/>
      <c r="B34" s="18" t="s">
        <v>23</v>
      </c>
      <c r="C34" s="20">
        <v>40</v>
      </c>
      <c r="D34" s="20">
        <v>0</v>
      </c>
      <c r="E34" s="21">
        <f t="shared" si="0"/>
        <v>40</v>
      </c>
      <c r="F34" s="20">
        <v>1400</v>
      </c>
      <c r="G34" s="20">
        <v>0</v>
      </c>
      <c r="H34" s="22">
        <f>G34+F34</f>
        <v>1400</v>
      </c>
      <c r="I34" s="21">
        <f t="shared" si="2"/>
        <v>35000</v>
      </c>
      <c r="J34" s="21">
        <v>0</v>
      </c>
    </row>
    <row r="35" spans="1:10" ht="23.25" customHeight="1" x14ac:dyDescent="0.25">
      <c r="A35" s="72"/>
      <c r="B35" s="18" t="s">
        <v>44</v>
      </c>
      <c r="C35" s="27">
        <v>5</v>
      </c>
      <c r="D35" s="27">
        <v>0</v>
      </c>
      <c r="E35" s="22">
        <f t="shared" si="0"/>
        <v>5</v>
      </c>
      <c r="F35" s="27">
        <v>180</v>
      </c>
      <c r="G35" s="27">
        <v>0</v>
      </c>
      <c r="H35" s="22">
        <f t="shared" si="1"/>
        <v>180</v>
      </c>
      <c r="I35" s="21">
        <f t="shared" si="2"/>
        <v>36000</v>
      </c>
      <c r="J35" s="21">
        <v>0</v>
      </c>
    </row>
    <row r="36" spans="1:10" ht="23.25" customHeight="1" x14ac:dyDescent="0.25">
      <c r="A36" s="72"/>
      <c r="B36" s="18" t="s">
        <v>45</v>
      </c>
      <c r="C36" s="20">
        <v>0</v>
      </c>
      <c r="D36" s="20">
        <v>0</v>
      </c>
      <c r="E36" s="21">
        <f t="shared" si="0"/>
        <v>0</v>
      </c>
      <c r="F36" s="20">
        <v>0</v>
      </c>
      <c r="G36" s="20">
        <v>0</v>
      </c>
      <c r="H36" s="22">
        <f t="shared" si="1"/>
        <v>0</v>
      </c>
      <c r="I36" s="21">
        <v>0</v>
      </c>
      <c r="J36" s="21">
        <v>0</v>
      </c>
    </row>
    <row r="37" spans="1:10" ht="23.25" customHeight="1" x14ac:dyDescent="0.25">
      <c r="A37" s="72"/>
      <c r="B37" s="18" t="s">
        <v>24</v>
      </c>
      <c r="C37" s="20">
        <v>0</v>
      </c>
      <c r="D37" s="20">
        <v>0</v>
      </c>
      <c r="E37" s="21">
        <f t="shared" si="0"/>
        <v>0</v>
      </c>
      <c r="F37" s="20">
        <v>0</v>
      </c>
      <c r="G37" s="20">
        <v>0</v>
      </c>
      <c r="H37" s="22">
        <f t="shared" si="1"/>
        <v>0</v>
      </c>
      <c r="I37" s="21">
        <v>0</v>
      </c>
      <c r="J37" s="21">
        <v>0</v>
      </c>
    </row>
    <row r="38" spans="1:10" ht="23.25" customHeight="1" x14ac:dyDescent="0.25">
      <c r="A38" s="73"/>
      <c r="B38" s="23" t="s">
        <v>25</v>
      </c>
      <c r="C38" s="25">
        <f>SUM(C32:C37)</f>
        <v>445</v>
      </c>
      <c r="D38" s="25">
        <f t="shared" ref="D38:F38" si="8">SUM(D32:D37)</f>
        <v>0</v>
      </c>
      <c r="E38" s="25">
        <f t="shared" si="8"/>
        <v>445</v>
      </c>
      <c r="F38" s="25">
        <f t="shared" si="8"/>
        <v>18780</v>
      </c>
      <c r="G38" s="25">
        <f>SUM(G32:G37)</f>
        <v>0</v>
      </c>
      <c r="H38" s="25">
        <f t="shared" ref="H38" si="9">SUM(H32:H37)</f>
        <v>18780</v>
      </c>
      <c r="I38" s="25">
        <f t="shared" si="2"/>
        <v>42202.247191011236</v>
      </c>
      <c r="J38" s="25">
        <v>0</v>
      </c>
    </row>
    <row r="39" spans="1:10" ht="23.25" customHeight="1" x14ac:dyDescent="0.25">
      <c r="A39" s="71" t="s">
        <v>36</v>
      </c>
      <c r="B39" s="18" t="s">
        <v>26</v>
      </c>
      <c r="C39" s="27">
        <v>7000</v>
      </c>
      <c r="D39" s="27">
        <v>940</v>
      </c>
      <c r="E39" s="22">
        <f t="shared" si="0"/>
        <v>7940</v>
      </c>
      <c r="F39" s="27">
        <v>57400</v>
      </c>
      <c r="G39" s="27">
        <v>794</v>
      </c>
      <c r="H39" s="22">
        <f t="shared" si="1"/>
        <v>58194</v>
      </c>
      <c r="I39" s="21">
        <f t="shared" si="2"/>
        <v>8200</v>
      </c>
      <c r="J39" s="21">
        <f t="shared" si="3"/>
        <v>844.68085106382989</v>
      </c>
    </row>
    <row r="40" spans="1:10" ht="23.25" customHeight="1" x14ac:dyDescent="0.25">
      <c r="A40" s="72"/>
      <c r="B40" s="18" t="s">
        <v>27</v>
      </c>
      <c r="C40" s="27">
        <v>20</v>
      </c>
      <c r="D40" s="27">
        <v>0</v>
      </c>
      <c r="E40" s="22">
        <f t="shared" si="0"/>
        <v>20</v>
      </c>
      <c r="F40" s="27">
        <v>1100</v>
      </c>
      <c r="G40" s="27">
        <v>0</v>
      </c>
      <c r="H40" s="22">
        <f t="shared" si="1"/>
        <v>1100</v>
      </c>
      <c r="I40" s="21">
        <f t="shared" si="2"/>
        <v>55000</v>
      </c>
      <c r="J40" s="21">
        <v>0</v>
      </c>
    </row>
    <row r="41" spans="1:10" ht="23.25" customHeight="1" x14ac:dyDescent="0.25">
      <c r="A41" s="72"/>
      <c r="B41" s="18" t="s">
        <v>46</v>
      </c>
      <c r="C41" s="27">
        <v>15</v>
      </c>
      <c r="D41" s="27">
        <v>0</v>
      </c>
      <c r="E41" s="22">
        <f t="shared" si="0"/>
        <v>15</v>
      </c>
      <c r="F41" s="27">
        <v>890</v>
      </c>
      <c r="G41" s="27">
        <v>0</v>
      </c>
      <c r="H41" s="22">
        <f t="shared" si="1"/>
        <v>890</v>
      </c>
      <c r="I41" s="21">
        <f t="shared" si="2"/>
        <v>59333.333333333336</v>
      </c>
      <c r="J41" s="21">
        <v>0</v>
      </c>
    </row>
    <row r="42" spans="1:10" ht="23.25" customHeight="1" x14ac:dyDescent="0.25">
      <c r="A42" s="72"/>
      <c r="B42" s="18" t="s">
        <v>47</v>
      </c>
      <c r="C42" s="27">
        <v>25</v>
      </c>
      <c r="D42" s="27">
        <v>0</v>
      </c>
      <c r="E42" s="22">
        <f t="shared" si="0"/>
        <v>25</v>
      </c>
      <c r="F42" s="27">
        <v>150</v>
      </c>
      <c r="G42" s="27">
        <v>0</v>
      </c>
      <c r="H42" s="22">
        <f t="shared" si="1"/>
        <v>150</v>
      </c>
      <c r="I42" s="21">
        <f t="shared" si="2"/>
        <v>6000</v>
      </c>
      <c r="J42" s="21">
        <v>0</v>
      </c>
    </row>
    <row r="43" spans="1:10" ht="23.25" customHeight="1" x14ac:dyDescent="0.25">
      <c r="A43" s="72"/>
      <c r="B43" s="18" t="s">
        <v>48</v>
      </c>
      <c r="C43" s="27">
        <v>15</v>
      </c>
      <c r="D43" s="27">
        <v>1</v>
      </c>
      <c r="E43" s="22">
        <f t="shared" si="0"/>
        <v>16</v>
      </c>
      <c r="F43" s="27">
        <v>83</v>
      </c>
      <c r="G43" s="27">
        <v>0.5</v>
      </c>
      <c r="H43" s="22">
        <f t="shared" si="1"/>
        <v>83.5</v>
      </c>
      <c r="I43" s="21">
        <f t="shared" si="2"/>
        <v>5533.333333333333</v>
      </c>
      <c r="J43" s="21">
        <f t="shared" si="3"/>
        <v>500</v>
      </c>
    </row>
    <row r="44" spans="1:10" ht="23.25" customHeight="1" x14ac:dyDescent="0.25">
      <c r="A44" s="72"/>
      <c r="B44" s="18" t="s">
        <v>49</v>
      </c>
      <c r="C44" s="27">
        <v>0</v>
      </c>
      <c r="D44" s="27">
        <v>0</v>
      </c>
      <c r="E44" s="22">
        <f t="shared" si="0"/>
        <v>0</v>
      </c>
      <c r="F44" s="27">
        <v>0</v>
      </c>
      <c r="G44" s="27">
        <v>0</v>
      </c>
      <c r="H44" s="22">
        <f t="shared" si="1"/>
        <v>0</v>
      </c>
      <c r="I44" s="21">
        <v>0</v>
      </c>
      <c r="J44" s="21">
        <v>0</v>
      </c>
    </row>
    <row r="45" spans="1:10" ht="23.25" customHeight="1" x14ac:dyDescent="0.25">
      <c r="A45" s="72"/>
      <c r="B45" s="18" t="s">
        <v>50</v>
      </c>
      <c r="C45" s="27">
        <v>50</v>
      </c>
      <c r="D45" s="27">
        <v>0</v>
      </c>
      <c r="E45" s="22">
        <f t="shared" si="0"/>
        <v>50</v>
      </c>
      <c r="F45" s="27">
        <v>325</v>
      </c>
      <c r="G45" s="27">
        <v>0</v>
      </c>
      <c r="H45" s="22">
        <f t="shared" si="1"/>
        <v>325</v>
      </c>
      <c r="I45" s="21">
        <f t="shared" si="2"/>
        <v>6500</v>
      </c>
      <c r="J45" s="21">
        <v>0</v>
      </c>
    </row>
    <row r="46" spans="1:10" ht="23.25" customHeight="1" x14ac:dyDescent="0.25">
      <c r="A46" s="72"/>
      <c r="B46" s="18" t="s">
        <v>28</v>
      </c>
      <c r="C46" s="27">
        <v>0</v>
      </c>
      <c r="D46" s="27">
        <v>0</v>
      </c>
      <c r="E46" s="22">
        <f t="shared" si="0"/>
        <v>0</v>
      </c>
      <c r="F46" s="27">
        <v>0</v>
      </c>
      <c r="G46" s="27">
        <v>0</v>
      </c>
      <c r="H46" s="22">
        <f t="shared" si="1"/>
        <v>0</v>
      </c>
      <c r="I46" s="21">
        <v>0</v>
      </c>
      <c r="J46" s="21">
        <v>0</v>
      </c>
    </row>
    <row r="47" spans="1:10" ht="23.25" customHeight="1" x14ac:dyDescent="0.25">
      <c r="A47" s="73"/>
      <c r="B47" s="23" t="s">
        <v>29</v>
      </c>
      <c r="C47" s="25">
        <f>SUM(C39:C46)</f>
        <v>7125</v>
      </c>
      <c r="D47" s="25">
        <f t="shared" ref="D47:H47" si="10">SUM(D39:D46)</f>
        <v>941</v>
      </c>
      <c r="E47" s="25">
        <f t="shared" si="10"/>
        <v>8066</v>
      </c>
      <c r="F47" s="25">
        <f t="shared" si="10"/>
        <v>59948</v>
      </c>
      <c r="G47" s="25">
        <f t="shared" si="10"/>
        <v>794.5</v>
      </c>
      <c r="H47" s="25">
        <f t="shared" si="10"/>
        <v>60742.5</v>
      </c>
      <c r="I47" s="25">
        <f t="shared" si="2"/>
        <v>8413.7543859649122</v>
      </c>
      <c r="J47" s="25">
        <f t="shared" si="3"/>
        <v>844.31455897980868</v>
      </c>
    </row>
    <row r="48" spans="1:10" ht="23.25" customHeight="1" x14ac:dyDescent="0.25">
      <c r="A48" s="32"/>
      <c r="B48" s="23" t="s">
        <v>58</v>
      </c>
      <c r="C48" s="28">
        <v>0</v>
      </c>
      <c r="D48" s="28">
        <v>0</v>
      </c>
      <c r="E48" s="25">
        <f>D48+C48</f>
        <v>0</v>
      </c>
      <c r="F48" s="28">
        <v>0</v>
      </c>
      <c r="G48" s="28">
        <f>+F48</f>
        <v>0</v>
      </c>
      <c r="H48" s="25">
        <f>G48+F48</f>
        <v>0</v>
      </c>
      <c r="I48" s="25">
        <v>0</v>
      </c>
      <c r="J48" s="25">
        <v>0</v>
      </c>
    </row>
    <row r="49" spans="1:10" ht="23.25" customHeight="1" x14ac:dyDescent="0.25">
      <c r="A49" s="74" t="s">
        <v>30</v>
      </c>
      <c r="B49" s="75"/>
      <c r="C49" s="30">
        <f t="shared" ref="C49:G49" si="11">SUM(C7+C13+C18+C31+C38+C47+C48)</f>
        <v>12307</v>
      </c>
      <c r="D49" s="30">
        <f t="shared" si="11"/>
        <v>38906</v>
      </c>
      <c r="E49" s="30">
        <f t="shared" si="11"/>
        <v>51213</v>
      </c>
      <c r="F49" s="30">
        <f t="shared" si="11"/>
        <v>98899</v>
      </c>
      <c r="G49" s="30">
        <f t="shared" si="11"/>
        <v>18476.5</v>
      </c>
      <c r="H49" s="30">
        <f>SUM(H7+H13+H18+H31+H38+H47+H48)</f>
        <v>117375.5</v>
      </c>
      <c r="I49" s="30">
        <f t="shared" si="2"/>
        <v>8035.9957747623303</v>
      </c>
      <c r="J49" s="30">
        <f t="shared" si="3"/>
        <v>474.90104354084201</v>
      </c>
    </row>
    <row r="50" spans="1:10" ht="21" x14ac:dyDescent="0.55000000000000004">
      <c r="A50" s="57"/>
      <c r="B50" s="42"/>
      <c r="C50" s="42"/>
      <c r="D50" s="42"/>
      <c r="E50" s="42"/>
      <c r="F50" s="42"/>
      <c r="G50" s="42"/>
      <c r="H50" s="42"/>
      <c r="I50" s="42"/>
      <c r="J50" s="42"/>
    </row>
    <row r="51" spans="1:10" ht="32.25" x14ac:dyDescent="0.85">
      <c r="B51" s="7"/>
      <c r="C51" s="77"/>
      <c r="D51" s="77"/>
      <c r="E51" s="10"/>
      <c r="F51" s="10"/>
      <c r="G51" s="77"/>
      <c r="H51" s="77"/>
      <c r="I51" s="8"/>
      <c r="J51" s="8"/>
    </row>
    <row r="52" spans="1:10" ht="32.25" x14ac:dyDescent="0.85">
      <c r="B52" s="9"/>
      <c r="C52" s="77"/>
      <c r="D52" s="77"/>
      <c r="E52" s="10"/>
      <c r="F52" s="10"/>
      <c r="G52" s="77"/>
      <c r="H52" s="77"/>
      <c r="I52" s="9"/>
      <c r="J52" s="5"/>
    </row>
    <row r="53" spans="1:10" ht="32.25" x14ac:dyDescent="0.85">
      <c r="C53" s="76"/>
      <c r="D53" s="76"/>
      <c r="E53" s="11"/>
      <c r="F53" s="11"/>
      <c r="G53" s="77"/>
      <c r="H53" s="77"/>
    </row>
    <row r="54" spans="1:10" ht="28.5" x14ac:dyDescent="0.75">
      <c r="C54" s="6"/>
      <c r="D54" s="6"/>
      <c r="E54" s="6"/>
      <c r="F54" s="6"/>
      <c r="G54" s="6"/>
      <c r="H54" s="6"/>
      <c r="I54" s="6"/>
    </row>
  </sheetData>
  <mergeCells count="20">
    <mergeCell ref="C53:D53"/>
    <mergeCell ref="G53:H53"/>
    <mergeCell ref="A39:A47"/>
    <mergeCell ref="K4:L7"/>
    <mergeCell ref="M4:O4"/>
    <mergeCell ref="A8:A13"/>
    <mergeCell ref="A14:A18"/>
    <mergeCell ref="A19:A31"/>
    <mergeCell ref="A32:A38"/>
    <mergeCell ref="A4:A7"/>
    <mergeCell ref="C51:D51"/>
    <mergeCell ref="G51:H51"/>
    <mergeCell ref="C52:D52"/>
    <mergeCell ref="G52:H52"/>
    <mergeCell ref="A49:B49"/>
    <mergeCell ref="A1:J1"/>
    <mergeCell ref="A2:B3"/>
    <mergeCell ref="C2:E2"/>
    <mergeCell ref="F2:H2"/>
    <mergeCell ref="I2:J2"/>
  </mergeCells>
  <printOptions horizontalCentered="1"/>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rightToLeft="1" topLeftCell="A10" zoomScaleNormal="100" workbookViewId="0">
      <selection activeCell="E14" sqref="E14"/>
    </sheetView>
  </sheetViews>
  <sheetFormatPr defaultRowHeight="15" x14ac:dyDescent="0.25"/>
  <cols>
    <col min="1" max="1" width="6.5703125" style="1" customWidth="1"/>
    <col min="2" max="2" width="18.140625" style="1" customWidth="1"/>
    <col min="3" max="10" width="13.7109375" style="1" customWidth="1"/>
    <col min="11" max="11" width="14" style="1" customWidth="1"/>
    <col min="12" max="12" width="0.140625" style="1" customWidth="1"/>
    <col min="13" max="257" width="9" style="1"/>
    <col min="258" max="258" width="22.42578125" style="1" customWidth="1"/>
    <col min="259" max="259" width="13.140625" style="1" customWidth="1"/>
    <col min="260" max="260" width="13.7109375" style="1" customWidth="1"/>
    <col min="261" max="261" width="12.5703125" style="1" customWidth="1"/>
    <col min="262" max="262" width="16.5703125" style="1" customWidth="1"/>
    <col min="263" max="263" width="16.140625" style="1" customWidth="1"/>
    <col min="264" max="264" width="15.42578125" style="1" customWidth="1"/>
    <col min="265" max="265" width="18.42578125" style="1" customWidth="1"/>
    <col min="266" max="266" width="17.140625" style="1" customWidth="1"/>
    <col min="267" max="267" width="14" style="1" customWidth="1"/>
    <col min="268" max="268" width="0.140625" style="1" customWidth="1"/>
    <col min="269" max="513" width="9" style="1"/>
    <col min="514" max="514" width="22.42578125" style="1" customWidth="1"/>
    <col min="515" max="515" width="13.140625" style="1" customWidth="1"/>
    <col min="516" max="516" width="13.7109375" style="1" customWidth="1"/>
    <col min="517" max="517" width="12.5703125" style="1" customWidth="1"/>
    <col min="518" max="518" width="16.5703125" style="1" customWidth="1"/>
    <col min="519" max="519" width="16.140625" style="1" customWidth="1"/>
    <col min="520" max="520" width="15.42578125" style="1" customWidth="1"/>
    <col min="521" max="521" width="18.42578125" style="1" customWidth="1"/>
    <col min="522" max="522" width="17.140625" style="1" customWidth="1"/>
    <col min="523" max="523" width="14" style="1" customWidth="1"/>
    <col min="524" max="524" width="0.140625" style="1" customWidth="1"/>
    <col min="525" max="769" width="9" style="1"/>
    <col min="770" max="770" width="22.42578125" style="1" customWidth="1"/>
    <col min="771" max="771" width="13.140625" style="1" customWidth="1"/>
    <col min="772" max="772" width="13.7109375" style="1" customWidth="1"/>
    <col min="773" max="773" width="12.5703125" style="1" customWidth="1"/>
    <col min="774" max="774" width="16.5703125" style="1" customWidth="1"/>
    <col min="775" max="775" width="16.140625" style="1" customWidth="1"/>
    <col min="776" max="776" width="15.42578125" style="1" customWidth="1"/>
    <col min="777" max="777" width="18.42578125" style="1" customWidth="1"/>
    <col min="778" max="778" width="17.140625" style="1" customWidth="1"/>
    <col min="779" max="779" width="14" style="1" customWidth="1"/>
    <col min="780" max="780" width="0.140625" style="1" customWidth="1"/>
    <col min="781" max="1025" width="9" style="1"/>
    <col min="1026" max="1026" width="22.42578125" style="1" customWidth="1"/>
    <col min="1027" max="1027" width="13.140625" style="1" customWidth="1"/>
    <col min="1028" max="1028" width="13.7109375" style="1" customWidth="1"/>
    <col min="1029" max="1029" width="12.5703125" style="1" customWidth="1"/>
    <col min="1030" max="1030" width="16.5703125" style="1" customWidth="1"/>
    <col min="1031" max="1031" width="16.140625" style="1" customWidth="1"/>
    <col min="1032" max="1032" width="15.42578125" style="1" customWidth="1"/>
    <col min="1033" max="1033" width="18.42578125" style="1" customWidth="1"/>
    <col min="1034" max="1034" width="17.140625" style="1" customWidth="1"/>
    <col min="1035" max="1035" width="14" style="1" customWidth="1"/>
    <col min="1036" max="1036" width="0.140625" style="1" customWidth="1"/>
    <col min="1037" max="1281" width="9" style="1"/>
    <col min="1282" max="1282" width="22.42578125" style="1" customWidth="1"/>
    <col min="1283" max="1283" width="13.140625" style="1" customWidth="1"/>
    <col min="1284" max="1284" width="13.7109375" style="1" customWidth="1"/>
    <col min="1285" max="1285" width="12.5703125" style="1" customWidth="1"/>
    <col min="1286" max="1286" width="16.5703125" style="1" customWidth="1"/>
    <col min="1287" max="1287" width="16.140625" style="1" customWidth="1"/>
    <col min="1288" max="1288" width="15.42578125" style="1" customWidth="1"/>
    <col min="1289" max="1289" width="18.42578125" style="1" customWidth="1"/>
    <col min="1290" max="1290" width="17.140625" style="1" customWidth="1"/>
    <col min="1291" max="1291" width="14" style="1" customWidth="1"/>
    <col min="1292" max="1292" width="0.140625" style="1" customWidth="1"/>
    <col min="1293" max="1537" width="9" style="1"/>
    <col min="1538" max="1538" width="22.42578125" style="1" customWidth="1"/>
    <col min="1539" max="1539" width="13.140625" style="1" customWidth="1"/>
    <col min="1540" max="1540" width="13.7109375" style="1" customWidth="1"/>
    <col min="1541" max="1541" width="12.5703125" style="1" customWidth="1"/>
    <col min="1542" max="1542" width="16.5703125" style="1" customWidth="1"/>
    <col min="1543" max="1543" width="16.140625" style="1" customWidth="1"/>
    <col min="1544" max="1544" width="15.42578125" style="1" customWidth="1"/>
    <col min="1545" max="1545" width="18.42578125" style="1" customWidth="1"/>
    <col min="1546" max="1546" width="17.140625" style="1" customWidth="1"/>
    <col min="1547" max="1547" width="14" style="1" customWidth="1"/>
    <col min="1548" max="1548" width="0.140625" style="1" customWidth="1"/>
    <col min="1549" max="1793" width="9" style="1"/>
    <col min="1794" max="1794" width="22.42578125" style="1" customWidth="1"/>
    <col min="1795" max="1795" width="13.140625" style="1" customWidth="1"/>
    <col min="1796" max="1796" width="13.7109375" style="1" customWidth="1"/>
    <col min="1797" max="1797" width="12.5703125" style="1" customWidth="1"/>
    <col min="1798" max="1798" width="16.5703125" style="1" customWidth="1"/>
    <col min="1799" max="1799" width="16.140625" style="1" customWidth="1"/>
    <col min="1800" max="1800" width="15.42578125" style="1" customWidth="1"/>
    <col min="1801" max="1801" width="18.42578125" style="1" customWidth="1"/>
    <col min="1802" max="1802" width="17.140625" style="1" customWidth="1"/>
    <col min="1803" max="1803" width="14" style="1" customWidth="1"/>
    <col min="1804" max="1804" width="0.140625" style="1" customWidth="1"/>
    <col min="1805" max="2049" width="9" style="1"/>
    <col min="2050" max="2050" width="22.42578125" style="1" customWidth="1"/>
    <col min="2051" max="2051" width="13.140625" style="1" customWidth="1"/>
    <col min="2052" max="2052" width="13.7109375" style="1" customWidth="1"/>
    <col min="2053" max="2053" width="12.5703125" style="1" customWidth="1"/>
    <col min="2054" max="2054" width="16.5703125" style="1" customWidth="1"/>
    <col min="2055" max="2055" width="16.140625" style="1" customWidth="1"/>
    <col min="2056" max="2056" width="15.42578125" style="1" customWidth="1"/>
    <col min="2057" max="2057" width="18.42578125" style="1" customWidth="1"/>
    <col min="2058" max="2058" width="17.140625" style="1" customWidth="1"/>
    <col min="2059" max="2059" width="14" style="1" customWidth="1"/>
    <col min="2060" max="2060" width="0.140625" style="1" customWidth="1"/>
    <col min="2061" max="2305" width="9" style="1"/>
    <col min="2306" max="2306" width="22.42578125" style="1" customWidth="1"/>
    <col min="2307" max="2307" width="13.140625" style="1" customWidth="1"/>
    <col min="2308" max="2308" width="13.7109375" style="1" customWidth="1"/>
    <col min="2309" max="2309" width="12.5703125" style="1" customWidth="1"/>
    <col min="2310" max="2310" width="16.5703125" style="1" customWidth="1"/>
    <col min="2311" max="2311" width="16.140625" style="1" customWidth="1"/>
    <col min="2312" max="2312" width="15.42578125" style="1" customWidth="1"/>
    <col min="2313" max="2313" width="18.42578125" style="1" customWidth="1"/>
    <col min="2314" max="2314" width="17.140625" style="1" customWidth="1"/>
    <col min="2315" max="2315" width="14" style="1" customWidth="1"/>
    <col min="2316" max="2316" width="0.140625" style="1" customWidth="1"/>
    <col min="2317" max="2561" width="9" style="1"/>
    <col min="2562" max="2562" width="22.42578125" style="1" customWidth="1"/>
    <col min="2563" max="2563" width="13.140625" style="1" customWidth="1"/>
    <col min="2564" max="2564" width="13.7109375" style="1" customWidth="1"/>
    <col min="2565" max="2565" width="12.5703125" style="1" customWidth="1"/>
    <col min="2566" max="2566" width="16.5703125" style="1" customWidth="1"/>
    <col min="2567" max="2567" width="16.140625" style="1" customWidth="1"/>
    <col min="2568" max="2568" width="15.42578125" style="1" customWidth="1"/>
    <col min="2569" max="2569" width="18.42578125" style="1" customWidth="1"/>
    <col min="2570" max="2570" width="17.140625" style="1" customWidth="1"/>
    <col min="2571" max="2571" width="14" style="1" customWidth="1"/>
    <col min="2572" max="2572" width="0.140625" style="1" customWidth="1"/>
    <col min="2573" max="2817" width="9" style="1"/>
    <col min="2818" max="2818" width="22.42578125" style="1" customWidth="1"/>
    <col min="2819" max="2819" width="13.140625" style="1" customWidth="1"/>
    <col min="2820" max="2820" width="13.7109375" style="1" customWidth="1"/>
    <col min="2821" max="2821" width="12.5703125" style="1" customWidth="1"/>
    <col min="2822" max="2822" width="16.5703125" style="1" customWidth="1"/>
    <col min="2823" max="2823" width="16.140625" style="1" customWidth="1"/>
    <col min="2824" max="2824" width="15.42578125" style="1" customWidth="1"/>
    <col min="2825" max="2825" width="18.42578125" style="1" customWidth="1"/>
    <col min="2826" max="2826" width="17.140625" style="1" customWidth="1"/>
    <col min="2827" max="2827" width="14" style="1" customWidth="1"/>
    <col min="2828" max="2828" width="0.140625" style="1" customWidth="1"/>
    <col min="2829" max="3073" width="9" style="1"/>
    <col min="3074" max="3074" width="22.42578125" style="1" customWidth="1"/>
    <col min="3075" max="3075" width="13.140625" style="1" customWidth="1"/>
    <col min="3076" max="3076" width="13.7109375" style="1" customWidth="1"/>
    <col min="3077" max="3077" width="12.5703125" style="1" customWidth="1"/>
    <col min="3078" max="3078" width="16.5703125" style="1" customWidth="1"/>
    <col min="3079" max="3079" width="16.140625" style="1" customWidth="1"/>
    <col min="3080" max="3080" width="15.42578125" style="1" customWidth="1"/>
    <col min="3081" max="3081" width="18.42578125" style="1" customWidth="1"/>
    <col min="3082" max="3082" width="17.140625" style="1" customWidth="1"/>
    <col min="3083" max="3083" width="14" style="1" customWidth="1"/>
    <col min="3084" max="3084" width="0.140625" style="1" customWidth="1"/>
    <col min="3085" max="3329" width="9" style="1"/>
    <col min="3330" max="3330" width="22.42578125" style="1" customWidth="1"/>
    <col min="3331" max="3331" width="13.140625" style="1" customWidth="1"/>
    <col min="3332" max="3332" width="13.7109375" style="1" customWidth="1"/>
    <col min="3333" max="3333" width="12.5703125" style="1" customWidth="1"/>
    <col min="3334" max="3334" width="16.5703125" style="1" customWidth="1"/>
    <col min="3335" max="3335" width="16.140625" style="1" customWidth="1"/>
    <col min="3336" max="3336" width="15.42578125" style="1" customWidth="1"/>
    <col min="3337" max="3337" width="18.42578125" style="1" customWidth="1"/>
    <col min="3338" max="3338" width="17.140625" style="1" customWidth="1"/>
    <col min="3339" max="3339" width="14" style="1" customWidth="1"/>
    <col min="3340" max="3340" width="0.140625" style="1" customWidth="1"/>
    <col min="3341" max="3585" width="9" style="1"/>
    <col min="3586" max="3586" width="22.42578125" style="1" customWidth="1"/>
    <col min="3587" max="3587" width="13.140625" style="1" customWidth="1"/>
    <col min="3588" max="3588" width="13.7109375" style="1" customWidth="1"/>
    <col min="3589" max="3589" width="12.5703125" style="1" customWidth="1"/>
    <col min="3590" max="3590" width="16.5703125" style="1" customWidth="1"/>
    <col min="3591" max="3591" width="16.140625" style="1" customWidth="1"/>
    <col min="3592" max="3592" width="15.42578125" style="1" customWidth="1"/>
    <col min="3593" max="3593" width="18.42578125" style="1" customWidth="1"/>
    <col min="3594" max="3594" width="17.140625" style="1" customWidth="1"/>
    <col min="3595" max="3595" width="14" style="1" customWidth="1"/>
    <col min="3596" max="3596" width="0.140625" style="1" customWidth="1"/>
    <col min="3597" max="3841" width="9" style="1"/>
    <col min="3842" max="3842" width="22.42578125" style="1" customWidth="1"/>
    <col min="3843" max="3843" width="13.140625" style="1" customWidth="1"/>
    <col min="3844" max="3844" width="13.7109375" style="1" customWidth="1"/>
    <col min="3845" max="3845" width="12.5703125" style="1" customWidth="1"/>
    <col min="3846" max="3846" width="16.5703125" style="1" customWidth="1"/>
    <col min="3847" max="3847" width="16.140625" style="1" customWidth="1"/>
    <col min="3848" max="3848" width="15.42578125" style="1" customWidth="1"/>
    <col min="3849" max="3849" width="18.42578125" style="1" customWidth="1"/>
    <col min="3850" max="3850" width="17.140625" style="1" customWidth="1"/>
    <col min="3851" max="3851" width="14" style="1" customWidth="1"/>
    <col min="3852" max="3852" width="0.140625" style="1" customWidth="1"/>
    <col min="3853" max="4097" width="9" style="1"/>
    <col min="4098" max="4098" width="22.42578125" style="1" customWidth="1"/>
    <col min="4099" max="4099" width="13.140625" style="1" customWidth="1"/>
    <col min="4100" max="4100" width="13.7109375" style="1" customWidth="1"/>
    <col min="4101" max="4101" width="12.5703125" style="1" customWidth="1"/>
    <col min="4102" max="4102" width="16.5703125" style="1" customWidth="1"/>
    <col min="4103" max="4103" width="16.140625" style="1" customWidth="1"/>
    <col min="4104" max="4104" width="15.42578125" style="1" customWidth="1"/>
    <col min="4105" max="4105" width="18.42578125" style="1" customWidth="1"/>
    <col min="4106" max="4106" width="17.140625" style="1" customWidth="1"/>
    <col min="4107" max="4107" width="14" style="1" customWidth="1"/>
    <col min="4108" max="4108" width="0.140625" style="1" customWidth="1"/>
    <col min="4109" max="4353" width="9" style="1"/>
    <col min="4354" max="4354" width="22.42578125" style="1" customWidth="1"/>
    <col min="4355" max="4355" width="13.140625" style="1" customWidth="1"/>
    <col min="4356" max="4356" width="13.7109375" style="1" customWidth="1"/>
    <col min="4357" max="4357" width="12.5703125" style="1" customWidth="1"/>
    <col min="4358" max="4358" width="16.5703125" style="1" customWidth="1"/>
    <col min="4359" max="4359" width="16.140625" style="1" customWidth="1"/>
    <col min="4360" max="4360" width="15.42578125" style="1" customWidth="1"/>
    <col min="4361" max="4361" width="18.42578125" style="1" customWidth="1"/>
    <col min="4362" max="4362" width="17.140625" style="1" customWidth="1"/>
    <col min="4363" max="4363" width="14" style="1" customWidth="1"/>
    <col min="4364" max="4364" width="0.140625" style="1" customWidth="1"/>
    <col min="4365" max="4609" width="9" style="1"/>
    <col min="4610" max="4610" width="22.42578125" style="1" customWidth="1"/>
    <col min="4611" max="4611" width="13.140625" style="1" customWidth="1"/>
    <col min="4612" max="4612" width="13.7109375" style="1" customWidth="1"/>
    <col min="4613" max="4613" width="12.5703125" style="1" customWidth="1"/>
    <col min="4614" max="4614" width="16.5703125" style="1" customWidth="1"/>
    <col min="4615" max="4615" width="16.140625" style="1" customWidth="1"/>
    <col min="4616" max="4616" width="15.42578125" style="1" customWidth="1"/>
    <col min="4617" max="4617" width="18.42578125" style="1" customWidth="1"/>
    <col min="4618" max="4618" width="17.140625" style="1" customWidth="1"/>
    <col min="4619" max="4619" width="14" style="1" customWidth="1"/>
    <col min="4620" max="4620" width="0.140625" style="1" customWidth="1"/>
    <col min="4621" max="4865" width="9" style="1"/>
    <col min="4866" max="4866" width="22.42578125" style="1" customWidth="1"/>
    <col min="4867" max="4867" width="13.140625" style="1" customWidth="1"/>
    <col min="4868" max="4868" width="13.7109375" style="1" customWidth="1"/>
    <col min="4869" max="4869" width="12.5703125" style="1" customWidth="1"/>
    <col min="4870" max="4870" width="16.5703125" style="1" customWidth="1"/>
    <col min="4871" max="4871" width="16.140625" style="1" customWidth="1"/>
    <col min="4872" max="4872" width="15.42578125" style="1" customWidth="1"/>
    <col min="4873" max="4873" width="18.42578125" style="1" customWidth="1"/>
    <col min="4874" max="4874" width="17.140625" style="1" customWidth="1"/>
    <col min="4875" max="4875" width="14" style="1" customWidth="1"/>
    <col min="4876" max="4876" width="0.140625" style="1" customWidth="1"/>
    <col min="4877" max="5121" width="9" style="1"/>
    <col min="5122" max="5122" width="22.42578125" style="1" customWidth="1"/>
    <col min="5123" max="5123" width="13.140625" style="1" customWidth="1"/>
    <col min="5124" max="5124" width="13.7109375" style="1" customWidth="1"/>
    <col min="5125" max="5125" width="12.5703125" style="1" customWidth="1"/>
    <col min="5126" max="5126" width="16.5703125" style="1" customWidth="1"/>
    <col min="5127" max="5127" width="16.140625" style="1" customWidth="1"/>
    <col min="5128" max="5128" width="15.42578125" style="1" customWidth="1"/>
    <col min="5129" max="5129" width="18.42578125" style="1" customWidth="1"/>
    <col min="5130" max="5130" width="17.140625" style="1" customWidth="1"/>
    <col min="5131" max="5131" width="14" style="1" customWidth="1"/>
    <col min="5132" max="5132" width="0.140625" style="1" customWidth="1"/>
    <col min="5133" max="5377" width="9" style="1"/>
    <col min="5378" max="5378" width="22.42578125" style="1" customWidth="1"/>
    <col min="5379" max="5379" width="13.140625" style="1" customWidth="1"/>
    <col min="5380" max="5380" width="13.7109375" style="1" customWidth="1"/>
    <col min="5381" max="5381" width="12.5703125" style="1" customWidth="1"/>
    <col min="5382" max="5382" width="16.5703125" style="1" customWidth="1"/>
    <col min="5383" max="5383" width="16.140625" style="1" customWidth="1"/>
    <col min="5384" max="5384" width="15.42578125" style="1" customWidth="1"/>
    <col min="5385" max="5385" width="18.42578125" style="1" customWidth="1"/>
    <col min="5386" max="5386" width="17.140625" style="1" customWidth="1"/>
    <col min="5387" max="5387" width="14" style="1" customWidth="1"/>
    <col min="5388" max="5388" width="0.140625" style="1" customWidth="1"/>
    <col min="5389" max="5633" width="9" style="1"/>
    <col min="5634" max="5634" width="22.42578125" style="1" customWidth="1"/>
    <col min="5635" max="5635" width="13.140625" style="1" customWidth="1"/>
    <col min="5636" max="5636" width="13.7109375" style="1" customWidth="1"/>
    <col min="5637" max="5637" width="12.5703125" style="1" customWidth="1"/>
    <col min="5638" max="5638" width="16.5703125" style="1" customWidth="1"/>
    <col min="5639" max="5639" width="16.140625" style="1" customWidth="1"/>
    <col min="5640" max="5640" width="15.42578125" style="1" customWidth="1"/>
    <col min="5641" max="5641" width="18.42578125" style="1" customWidth="1"/>
    <col min="5642" max="5642" width="17.140625" style="1" customWidth="1"/>
    <col min="5643" max="5643" width="14" style="1" customWidth="1"/>
    <col min="5644" max="5644" width="0.140625" style="1" customWidth="1"/>
    <col min="5645" max="5889" width="9" style="1"/>
    <col min="5890" max="5890" width="22.42578125" style="1" customWidth="1"/>
    <col min="5891" max="5891" width="13.140625" style="1" customWidth="1"/>
    <col min="5892" max="5892" width="13.7109375" style="1" customWidth="1"/>
    <col min="5893" max="5893" width="12.5703125" style="1" customWidth="1"/>
    <col min="5894" max="5894" width="16.5703125" style="1" customWidth="1"/>
    <col min="5895" max="5895" width="16.140625" style="1" customWidth="1"/>
    <col min="5896" max="5896" width="15.42578125" style="1" customWidth="1"/>
    <col min="5897" max="5897" width="18.42578125" style="1" customWidth="1"/>
    <col min="5898" max="5898" width="17.140625" style="1" customWidth="1"/>
    <col min="5899" max="5899" width="14" style="1" customWidth="1"/>
    <col min="5900" max="5900" width="0.140625" style="1" customWidth="1"/>
    <col min="5901" max="6145" width="9" style="1"/>
    <col min="6146" max="6146" width="22.42578125" style="1" customWidth="1"/>
    <col min="6147" max="6147" width="13.140625" style="1" customWidth="1"/>
    <col min="6148" max="6148" width="13.7109375" style="1" customWidth="1"/>
    <col min="6149" max="6149" width="12.5703125" style="1" customWidth="1"/>
    <col min="6150" max="6150" width="16.5703125" style="1" customWidth="1"/>
    <col min="6151" max="6151" width="16.140625" style="1" customWidth="1"/>
    <col min="6152" max="6152" width="15.42578125" style="1" customWidth="1"/>
    <col min="6153" max="6153" width="18.42578125" style="1" customWidth="1"/>
    <col min="6154" max="6154" width="17.140625" style="1" customWidth="1"/>
    <col min="6155" max="6155" width="14" style="1" customWidth="1"/>
    <col min="6156" max="6156" width="0.140625" style="1" customWidth="1"/>
    <col min="6157" max="6401" width="9" style="1"/>
    <col min="6402" max="6402" width="22.42578125" style="1" customWidth="1"/>
    <col min="6403" max="6403" width="13.140625" style="1" customWidth="1"/>
    <col min="6404" max="6404" width="13.7109375" style="1" customWidth="1"/>
    <col min="6405" max="6405" width="12.5703125" style="1" customWidth="1"/>
    <col min="6406" max="6406" width="16.5703125" style="1" customWidth="1"/>
    <col min="6407" max="6407" width="16.140625" style="1" customWidth="1"/>
    <col min="6408" max="6408" width="15.42578125" style="1" customWidth="1"/>
    <col min="6409" max="6409" width="18.42578125" style="1" customWidth="1"/>
    <col min="6410" max="6410" width="17.140625" style="1" customWidth="1"/>
    <col min="6411" max="6411" width="14" style="1" customWidth="1"/>
    <col min="6412" max="6412" width="0.140625" style="1" customWidth="1"/>
    <col min="6413" max="6657" width="9" style="1"/>
    <col min="6658" max="6658" width="22.42578125" style="1" customWidth="1"/>
    <col min="6659" max="6659" width="13.140625" style="1" customWidth="1"/>
    <col min="6660" max="6660" width="13.7109375" style="1" customWidth="1"/>
    <col min="6661" max="6661" width="12.5703125" style="1" customWidth="1"/>
    <col min="6662" max="6662" width="16.5703125" style="1" customWidth="1"/>
    <col min="6663" max="6663" width="16.140625" style="1" customWidth="1"/>
    <col min="6664" max="6664" width="15.42578125" style="1" customWidth="1"/>
    <col min="6665" max="6665" width="18.42578125" style="1" customWidth="1"/>
    <col min="6666" max="6666" width="17.140625" style="1" customWidth="1"/>
    <col min="6667" max="6667" width="14" style="1" customWidth="1"/>
    <col min="6668" max="6668" width="0.140625" style="1" customWidth="1"/>
    <col min="6669" max="6913" width="9" style="1"/>
    <col min="6914" max="6914" width="22.42578125" style="1" customWidth="1"/>
    <col min="6915" max="6915" width="13.140625" style="1" customWidth="1"/>
    <col min="6916" max="6916" width="13.7109375" style="1" customWidth="1"/>
    <col min="6917" max="6917" width="12.5703125" style="1" customWidth="1"/>
    <col min="6918" max="6918" width="16.5703125" style="1" customWidth="1"/>
    <col min="6919" max="6919" width="16.140625" style="1" customWidth="1"/>
    <col min="6920" max="6920" width="15.42578125" style="1" customWidth="1"/>
    <col min="6921" max="6921" width="18.42578125" style="1" customWidth="1"/>
    <col min="6922" max="6922" width="17.140625" style="1" customWidth="1"/>
    <col min="6923" max="6923" width="14" style="1" customWidth="1"/>
    <col min="6924" max="6924" width="0.140625" style="1" customWidth="1"/>
    <col min="6925" max="7169" width="9" style="1"/>
    <col min="7170" max="7170" width="22.42578125" style="1" customWidth="1"/>
    <col min="7171" max="7171" width="13.140625" style="1" customWidth="1"/>
    <col min="7172" max="7172" width="13.7109375" style="1" customWidth="1"/>
    <col min="7173" max="7173" width="12.5703125" style="1" customWidth="1"/>
    <col min="7174" max="7174" width="16.5703125" style="1" customWidth="1"/>
    <col min="7175" max="7175" width="16.140625" style="1" customWidth="1"/>
    <col min="7176" max="7176" width="15.42578125" style="1" customWidth="1"/>
    <col min="7177" max="7177" width="18.42578125" style="1" customWidth="1"/>
    <col min="7178" max="7178" width="17.140625" style="1" customWidth="1"/>
    <col min="7179" max="7179" width="14" style="1" customWidth="1"/>
    <col min="7180" max="7180" width="0.140625" style="1" customWidth="1"/>
    <col min="7181" max="7425" width="9" style="1"/>
    <col min="7426" max="7426" width="22.42578125" style="1" customWidth="1"/>
    <col min="7427" max="7427" width="13.140625" style="1" customWidth="1"/>
    <col min="7428" max="7428" width="13.7109375" style="1" customWidth="1"/>
    <col min="7429" max="7429" width="12.5703125" style="1" customWidth="1"/>
    <col min="7430" max="7430" width="16.5703125" style="1" customWidth="1"/>
    <col min="7431" max="7431" width="16.140625" style="1" customWidth="1"/>
    <col min="7432" max="7432" width="15.42578125" style="1" customWidth="1"/>
    <col min="7433" max="7433" width="18.42578125" style="1" customWidth="1"/>
    <col min="7434" max="7434" width="17.140625" style="1" customWidth="1"/>
    <col min="7435" max="7435" width="14" style="1" customWidth="1"/>
    <col min="7436" max="7436" width="0.140625" style="1" customWidth="1"/>
    <col min="7437" max="7681" width="9" style="1"/>
    <col min="7682" max="7682" width="22.42578125" style="1" customWidth="1"/>
    <col min="7683" max="7683" width="13.140625" style="1" customWidth="1"/>
    <col min="7684" max="7684" width="13.7109375" style="1" customWidth="1"/>
    <col min="7685" max="7685" width="12.5703125" style="1" customWidth="1"/>
    <col min="7686" max="7686" width="16.5703125" style="1" customWidth="1"/>
    <col min="7687" max="7687" width="16.140625" style="1" customWidth="1"/>
    <col min="7688" max="7688" width="15.42578125" style="1" customWidth="1"/>
    <col min="7689" max="7689" width="18.42578125" style="1" customWidth="1"/>
    <col min="7690" max="7690" width="17.140625" style="1" customWidth="1"/>
    <col min="7691" max="7691" width="14" style="1" customWidth="1"/>
    <col min="7692" max="7692" width="0.140625" style="1" customWidth="1"/>
    <col min="7693" max="7937" width="9" style="1"/>
    <col min="7938" max="7938" width="22.42578125" style="1" customWidth="1"/>
    <col min="7939" max="7939" width="13.140625" style="1" customWidth="1"/>
    <col min="7940" max="7940" width="13.7109375" style="1" customWidth="1"/>
    <col min="7941" max="7941" width="12.5703125" style="1" customWidth="1"/>
    <col min="7942" max="7942" width="16.5703125" style="1" customWidth="1"/>
    <col min="7943" max="7943" width="16.140625" style="1" customWidth="1"/>
    <col min="7944" max="7944" width="15.42578125" style="1" customWidth="1"/>
    <col min="7945" max="7945" width="18.42578125" style="1" customWidth="1"/>
    <col min="7946" max="7946" width="17.140625" style="1" customWidth="1"/>
    <col min="7947" max="7947" width="14" style="1" customWidth="1"/>
    <col min="7948" max="7948" width="0.140625" style="1" customWidth="1"/>
    <col min="7949" max="8193" width="9" style="1"/>
    <col min="8194" max="8194" width="22.42578125" style="1" customWidth="1"/>
    <col min="8195" max="8195" width="13.140625" style="1" customWidth="1"/>
    <col min="8196" max="8196" width="13.7109375" style="1" customWidth="1"/>
    <col min="8197" max="8197" width="12.5703125" style="1" customWidth="1"/>
    <col min="8198" max="8198" width="16.5703125" style="1" customWidth="1"/>
    <col min="8199" max="8199" width="16.140625" style="1" customWidth="1"/>
    <col min="8200" max="8200" width="15.42578125" style="1" customWidth="1"/>
    <col min="8201" max="8201" width="18.42578125" style="1" customWidth="1"/>
    <col min="8202" max="8202" width="17.140625" style="1" customWidth="1"/>
    <col min="8203" max="8203" width="14" style="1" customWidth="1"/>
    <col min="8204" max="8204" width="0.140625" style="1" customWidth="1"/>
    <col min="8205" max="8449" width="9" style="1"/>
    <col min="8450" max="8450" width="22.42578125" style="1" customWidth="1"/>
    <col min="8451" max="8451" width="13.140625" style="1" customWidth="1"/>
    <col min="8452" max="8452" width="13.7109375" style="1" customWidth="1"/>
    <col min="8453" max="8453" width="12.5703125" style="1" customWidth="1"/>
    <col min="8454" max="8454" width="16.5703125" style="1" customWidth="1"/>
    <col min="8455" max="8455" width="16.140625" style="1" customWidth="1"/>
    <col min="8456" max="8456" width="15.42578125" style="1" customWidth="1"/>
    <col min="8457" max="8457" width="18.42578125" style="1" customWidth="1"/>
    <col min="8458" max="8458" width="17.140625" style="1" customWidth="1"/>
    <col min="8459" max="8459" width="14" style="1" customWidth="1"/>
    <col min="8460" max="8460" width="0.140625" style="1" customWidth="1"/>
    <col min="8461" max="8705" width="9" style="1"/>
    <col min="8706" max="8706" width="22.42578125" style="1" customWidth="1"/>
    <col min="8707" max="8707" width="13.140625" style="1" customWidth="1"/>
    <col min="8708" max="8708" width="13.7109375" style="1" customWidth="1"/>
    <col min="8709" max="8709" width="12.5703125" style="1" customWidth="1"/>
    <col min="8710" max="8710" width="16.5703125" style="1" customWidth="1"/>
    <col min="8711" max="8711" width="16.140625" style="1" customWidth="1"/>
    <col min="8712" max="8712" width="15.42578125" style="1" customWidth="1"/>
    <col min="8713" max="8713" width="18.42578125" style="1" customWidth="1"/>
    <col min="8714" max="8714" width="17.140625" style="1" customWidth="1"/>
    <col min="8715" max="8715" width="14" style="1" customWidth="1"/>
    <col min="8716" max="8716" width="0.140625" style="1" customWidth="1"/>
    <col min="8717" max="8961" width="9" style="1"/>
    <col min="8962" max="8962" width="22.42578125" style="1" customWidth="1"/>
    <col min="8963" max="8963" width="13.140625" style="1" customWidth="1"/>
    <col min="8964" max="8964" width="13.7109375" style="1" customWidth="1"/>
    <col min="8965" max="8965" width="12.5703125" style="1" customWidth="1"/>
    <col min="8966" max="8966" width="16.5703125" style="1" customWidth="1"/>
    <col min="8967" max="8967" width="16.140625" style="1" customWidth="1"/>
    <col min="8968" max="8968" width="15.42578125" style="1" customWidth="1"/>
    <col min="8969" max="8969" width="18.42578125" style="1" customWidth="1"/>
    <col min="8970" max="8970" width="17.140625" style="1" customWidth="1"/>
    <col min="8971" max="8971" width="14" style="1" customWidth="1"/>
    <col min="8972" max="8972" width="0.140625" style="1" customWidth="1"/>
    <col min="8973" max="9217" width="9" style="1"/>
    <col min="9218" max="9218" width="22.42578125" style="1" customWidth="1"/>
    <col min="9219" max="9219" width="13.140625" style="1" customWidth="1"/>
    <col min="9220" max="9220" width="13.7109375" style="1" customWidth="1"/>
    <col min="9221" max="9221" width="12.5703125" style="1" customWidth="1"/>
    <col min="9222" max="9222" width="16.5703125" style="1" customWidth="1"/>
    <col min="9223" max="9223" width="16.140625" style="1" customWidth="1"/>
    <col min="9224" max="9224" width="15.42578125" style="1" customWidth="1"/>
    <col min="9225" max="9225" width="18.42578125" style="1" customWidth="1"/>
    <col min="9226" max="9226" width="17.140625" style="1" customWidth="1"/>
    <col min="9227" max="9227" width="14" style="1" customWidth="1"/>
    <col min="9228" max="9228" width="0.140625" style="1" customWidth="1"/>
    <col min="9229" max="9473" width="9" style="1"/>
    <col min="9474" max="9474" width="22.42578125" style="1" customWidth="1"/>
    <col min="9475" max="9475" width="13.140625" style="1" customWidth="1"/>
    <col min="9476" max="9476" width="13.7109375" style="1" customWidth="1"/>
    <col min="9477" max="9477" width="12.5703125" style="1" customWidth="1"/>
    <col min="9478" max="9478" width="16.5703125" style="1" customWidth="1"/>
    <col min="9479" max="9479" width="16.140625" style="1" customWidth="1"/>
    <col min="9480" max="9480" width="15.42578125" style="1" customWidth="1"/>
    <col min="9481" max="9481" width="18.42578125" style="1" customWidth="1"/>
    <col min="9482" max="9482" width="17.140625" style="1" customWidth="1"/>
    <col min="9483" max="9483" width="14" style="1" customWidth="1"/>
    <col min="9484" max="9484" width="0.140625" style="1" customWidth="1"/>
    <col min="9485" max="9729" width="9" style="1"/>
    <col min="9730" max="9730" width="22.42578125" style="1" customWidth="1"/>
    <col min="9731" max="9731" width="13.140625" style="1" customWidth="1"/>
    <col min="9732" max="9732" width="13.7109375" style="1" customWidth="1"/>
    <col min="9733" max="9733" width="12.5703125" style="1" customWidth="1"/>
    <col min="9734" max="9734" width="16.5703125" style="1" customWidth="1"/>
    <col min="9735" max="9735" width="16.140625" style="1" customWidth="1"/>
    <col min="9736" max="9736" width="15.42578125" style="1" customWidth="1"/>
    <col min="9737" max="9737" width="18.42578125" style="1" customWidth="1"/>
    <col min="9738" max="9738" width="17.140625" style="1" customWidth="1"/>
    <col min="9739" max="9739" width="14" style="1" customWidth="1"/>
    <col min="9740" max="9740" width="0.140625" style="1" customWidth="1"/>
    <col min="9741" max="9985" width="9" style="1"/>
    <col min="9986" max="9986" width="22.42578125" style="1" customWidth="1"/>
    <col min="9987" max="9987" width="13.140625" style="1" customWidth="1"/>
    <col min="9988" max="9988" width="13.7109375" style="1" customWidth="1"/>
    <col min="9989" max="9989" width="12.5703125" style="1" customWidth="1"/>
    <col min="9990" max="9990" width="16.5703125" style="1" customWidth="1"/>
    <col min="9991" max="9991" width="16.140625" style="1" customWidth="1"/>
    <col min="9992" max="9992" width="15.42578125" style="1" customWidth="1"/>
    <col min="9993" max="9993" width="18.42578125" style="1" customWidth="1"/>
    <col min="9994" max="9994" width="17.140625" style="1" customWidth="1"/>
    <col min="9995" max="9995" width="14" style="1" customWidth="1"/>
    <col min="9996" max="9996" width="0.140625" style="1" customWidth="1"/>
    <col min="9997" max="10241" width="9" style="1"/>
    <col min="10242" max="10242" width="22.42578125" style="1" customWidth="1"/>
    <col min="10243" max="10243" width="13.140625" style="1" customWidth="1"/>
    <col min="10244" max="10244" width="13.7109375" style="1" customWidth="1"/>
    <col min="10245" max="10245" width="12.5703125" style="1" customWidth="1"/>
    <col min="10246" max="10246" width="16.5703125" style="1" customWidth="1"/>
    <col min="10247" max="10247" width="16.140625" style="1" customWidth="1"/>
    <col min="10248" max="10248" width="15.42578125" style="1" customWidth="1"/>
    <col min="10249" max="10249" width="18.42578125" style="1" customWidth="1"/>
    <col min="10250" max="10250" width="17.140625" style="1" customWidth="1"/>
    <col min="10251" max="10251" width="14" style="1" customWidth="1"/>
    <col min="10252" max="10252" width="0.140625" style="1" customWidth="1"/>
    <col min="10253" max="10497" width="9" style="1"/>
    <col min="10498" max="10498" width="22.42578125" style="1" customWidth="1"/>
    <col min="10499" max="10499" width="13.140625" style="1" customWidth="1"/>
    <col min="10500" max="10500" width="13.7109375" style="1" customWidth="1"/>
    <col min="10501" max="10501" width="12.5703125" style="1" customWidth="1"/>
    <col min="10502" max="10502" width="16.5703125" style="1" customWidth="1"/>
    <col min="10503" max="10503" width="16.140625" style="1" customWidth="1"/>
    <col min="10504" max="10504" width="15.42578125" style="1" customWidth="1"/>
    <col min="10505" max="10505" width="18.42578125" style="1" customWidth="1"/>
    <col min="10506" max="10506" width="17.140625" style="1" customWidth="1"/>
    <col min="10507" max="10507" width="14" style="1" customWidth="1"/>
    <col min="10508" max="10508" width="0.140625" style="1" customWidth="1"/>
    <col min="10509" max="10753" width="9" style="1"/>
    <col min="10754" max="10754" width="22.42578125" style="1" customWidth="1"/>
    <col min="10755" max="10755" width="13.140625" style="1" customWidth="1"/>
    <col min="10756" max="10756" width="13.7109375" style="1" customWidth="1"/>
    <col min="10757" max="10757" width="12.5703125" style="1" customWidth="1"/>
    <col min="10758" max="10758" width="16.5703125" style="1" customWidth="1"/>
    <col min="10759" max="10759" width="16.140625" style="1" customWidth="1"/>
    <col min="10760" max="10760" width="15.42578125" style="1" customWidth="1"/>
    <col min="10761" max="10761" width="18.42578125" style="1" customWidth="1"/>
    <col min="10762" max="10762" width="17.140625" style="1" customWidth="1"/>
    <col min="10763" max="10763" width="14" style="1" customWidth="1"/>
    <col min="10764" max="10764" width="0.140625" style="1" customWidth="1"/>
    <col min="10765" max="11009" width="9" style="1"/>
    <col min="11010" max="11010" width="22.42578125" style="1" customWidth="1"/>
    <col min="11011" max="11011" width="13.140625" style="1" customWidth="1"/>
    <col min="11012" max="11012" width="13.7109375" style="1" customWidth="1"/>
    <col min="11013" max="11013" width="12.5703125" style="1" customWidth="1"/>
    <col min="11014" max="11014" width="16.5703125" style="1" customWidth="1"/>
    <col min="11015" max="11015" width="16.140625" style="1" customWidth="1"/>
    <col min="11016" max="11016" width="15.42578125" style="1" customWidth="1"/>
    <col min="11017" max="11017" width="18.42578125" style="1" customWidth="1"/>
    <col min="11018" max="11018" width="17.140625" style="1" customWidth="1"/>
    <col min="11019" max="11019" width="14" style="1" customWidth="1"/>
    <col min="11020" max="11020" width="0.140625" style="1" customWidth="1"/>
    <col min="11021" max="11265" width="9" style="1"/>
    <col min="11266" max="11266" width="22.42578125" style="1" customWidth="1"/>
    <col min="11267" max="11267" width="13.140625" style="1" customWidth="1"/>
    <col min="11268" max="11268" width="13.7109375" style="1" customWidth="1"/>
    <col min="11269" max="11269" width="12.5703125" style="1" customWidth="1"/>
    <col min="11270" max="11270" width="16.5703125" style="1" customWidth="1"/>
    <col min="11271" max="11271" width="16.140625" style="1" customWidth="1"/>
    <col min="11272" max="11272" width="15.42578125" style="1" customWidth="1"/>
    <col min="11273" max="11273" width="18.42578125" style="1" customWidth="1"/>
    <col min="11274" max="11274" width="17.140625" style="1" customWidth="1"/>
    <col min="11275" max="11275" width="14" style="1" customWidth="1"/>
    <col min="11276" max="11276" width="0.140625" style="1" customWidth="1"/>
    <col min="11277" max="11521" width="9" style="1"/>
    <col min="11522" max="11522" width="22.42578125" style="1" customWidth="1"/>
    <col min="11523" max="11523" width="13.140625" style="1" customWidth="1"/>
    <col min="11524" max="11524" width="13.7109375" style="1" customWidth="1"/>
    <col min="11525" max="11525" width="12.5703125" style="1" customWidth="1"/>
    <col min="11526" max="11526" width="16.5703125" style="1" customWidth="1"/>
    <col min="11527" max="11527" width="16.140625" style="1" customWidth="1"/>
    <col min="11528" max="11528" width="15.42578125" style="1" customWidth="1"/>
    <col min="11529" max="11529" width="18.42578125" style="1" customWidth="1"/>
    <col min="11530" max="11530" width="17.140625" style="1" customWidth="1"/>
    <col min="11531" max="11531" width="14" style="1" customWidth="1"/>
    <col min="11532" max="11532" width="0.140625" style="1" customWidth="1"/>
    <col min="11533" max="11777" width="9" style="1"/>
    <col min="11778" max="11778" width="22.42578125" style="1" customWidth="1"/>
    <col min="11779" max="11779" width="13.140625" style="1" customWidth="1"/>
    <col min="11780" max="11780" width="13.7109375" style="1" customWidth="1"/>
    <col min="11781" max="11781" width="12.5703125" style="1" customWidth="1"/>
    <col min="11782" max="11782" width="16.5703125" style="1" customWidth="1"/>
    <col min="11783" max="11783" width="16.140625" style="1" customWidth="1"/>
    <col min="11784" max="11784" width="15.42578125" style="1" customWidth="1"/>
    <col min="11785" max="11785" width="18.42578125" style="1" customWidth="1"/>
    <col min="11786" max="11786" width="17.140625" style="1" customWidth="1"/>
    <col min="11787" max="11787" width="14" style="1" customWidth="1"/>
    <col min="11788" max="11788" width="0.140625" style="1" customWidth="1"/>
    <col min="11789" max="12033" width="9" style="1"/>
    <col min="12034" max="12034" width="22.42578125" style="1" customWidth="1"/>
    <col min="12035" max="12035" width="13.140625" style="1" customWidth="1"/>
    <col min="12036" max="12036" width="13.7109375" style="1" customWidth="1"/>
    <col min="12037" max="12037" width="12.5703125" style="1" customWidth="1"/>
    <col min="12038" max="12038" width="16.5703125" style="1" customWidth="1"/>
    <col min="12039" max="12039" width="16.140625" style="1" customWidth="1"/>
    <col min="12040" max="12040" width="15.42578125" style="1" customWidth="1"/>
    <col min="12041" max="12041" width="18.42578125" style="1" customWidth="1"/>
    <col min="12042" max="12042" width="17.140625" style="1" customWidth="1"/>
    <col min="12043" max="12043" width="14" style="1" customWidth="1"/>
    <col min="12044" max="12044" width="0.140625" style="1" customWidth="1"/>
    <col min="12045" max="12289" width="9" style="1"/>
    <col min="12290" max="12290" width="22.42578125" style="1" customWidth="1"/>
    <col min="12291" max="12291" width="13.140625" style="1" customWidth="1"/>
    <col min="12292" max="12292" width="13.7109375" style="1" customWidth="1"/>
    <col min="12293" max="12293" width="12.5703125" style="1" customWidth="1"/>
    <col min="12294" max="12294" width="16.5703125" style="1" customWidth="1"/>
    <col min="12295" max="12295" width="16.140625" style="1" customWidth="1"/>
    <col min="12296" max="12296" width="15.42578125" style="1" customWidth="1"/>
    <col min="12297" max="12297" width="18.42578125" style="1" customWidth="1"/>
    <col min="12298" max="12298" width="17.140625" style="1" customWidth="1"/>
    <col min="12299" max="12299" width="14" style="1" customWidth="1"/>
    <col min="12300" max="12300" width="0.140625" style="1" customWidth="1"/>
    <col min="12301" max="12545" width="9" style="1"/>
    <col min="12546" max="12546" width="22.42578125" style="1" customWidth="1"/>
    <col min="12547" max="12547" width="13.140625" style="1" customWidth="1"/>
    <col min="12548" max="12548" width="13.7109375" style="1" customWidth="1"/>
    <col min="12549" max="12549" width="12.5703125" style="1" customWidth="1"/>
    <col min="12550" max="12550" width="16.5703125" style="1" customWidth="1"/>
    <col min="12551" max="12551" width="16.140625" style="1" customWidth="1"/>
    <col min="12552" max="12552" width="15.42578125" style="1" customWidth="1"/>
    <col min="12553" max="12553" width="18.42578125" style="1" customWidth="1"/>
    <col min="12554" max="12554" width="17.140625" style="1" customWidth="1"/>
    <col min="12555" max="12555" width="14" style="1" customWidth="1"/>
    <col min="12556" max="12556" width="0.140625" style="1" customWidth="1"/>
    <col min="12557" max="12801" width="9" style="1"/>
    <col min="12802" max="12802" width="22.42578125" style="1" customWidth="1"/>
    <col min="12803" max="12803" width="13.140625" style="1" customWidth="1"/>
    <col min="12804" max="12804" width="13.7109375" style="1" customWidth="1"/>
    <col min="12805" max="12805" width="12.5703125" style="1" customWidth="1"/>
    <col min="12806" max="12806" width="16.5703125" style="1" customWidth="1"/>
    <col min="12807" max="12807" width="16.140625" style="1" customWidth="1"/>
    <col min="12808" max="12808" width="15.42578125" style="1" customWidth="1"/>
    <col min="12809" max="12809" width="18.42578125" style="1" customWidth="1"/>
    <col min="12810" max="12810" width="17.140625" style="1" customWidth="1"/>
    <col min="12811" max="12811" width="14" style="1" customWidth="1"/>
    <col min="12812" max="12812" width="0.140625" style="1" customWidth="1"/>
    <col min="12813" max="13057" width="9" style="1"/>
    <col min="13058" max="13058" width="22.42578125" style="1" customWidth="1"/>
    <col min="13059" max="13059" width="13.140625" style="1" customWidth="1"/>
    <col min="13060" max="13060" width="13.7109375" style="1" customWidth="1"/>
    <col min="13061" max="13061" width="12.5703125" style="1" customWidth="1"/>
    <col min="13062" max="13062" width="16.5703125" style="1" customWidth="1"/>
    <col min="13063" max="13063" width="16.140625" style="1" customWidth="1"/>
    <col min="13064" max="13064" width="15.42578125" style="1" customWidth="1"/>
    <col min="13065" max="13065" width="18.42578125" style="1" customWidth="1"/>
    <col min="13066" max="13066" width="17.140625" style="1" customWidth="1"/>
    <col min="13067" max="13067" width="14" style="1" customWidth="1"/>
    <col min="13068" max="13068" width="0.140625" style="1" customWidth="1"/>
    <col min="13069" max="13313" width="9" style="1"/>
    <col min="13314" max="13314" width="22.42578125" style="1" customWidth="1"/>
    <col min="13315" max="13315" width="13.140625" style="1" customWidth="1"/>
    <col min="13316" max="13316" width="13.7109375" style="1" customWidth="1"/>
    <col min="13317" max="13317" width="12.5703125" style="1" customWidth="1"/>
    <col min="13318" max="13318" width="16.5703125" style="1" customWidth="1"/>
    <col min="13319" max="13319" width="16.140625" style="1" customWidth="1"/>
    <col min="13320" max="13320" width="15.42578125" style="1" customWidth="1"/>
    <col min="13321" max="13321" width="18.42578125" style="1" customWidth="1"/>
    <col min="13322" max="13322" width="17.140625" style="1" customWidth="1"/>
    <col min="13323" max="13323" width="14" style="1" customWidth="1"/>
    <col min="13324" max="13324" width="0.140625" style="1" customWidth="1"/>
    <col min="13325" max="13569" width="9" style="1"/>
    <col min="13570" max="13570" width="22.42578125" style="1" customWidth="1"/>
    <col min="13571" max="13571" width="13.140625" style="1" customWidth="1"/>
    <col min="13572" max="13572" width="13.7109375" style="1" customWidth="1"/>
    <col min="13573" max="13573" width="12.5703125" style="1" customWidth="1"/>
    <col min="13574" max="13574" width="16.5703125" style="1" customWidth="1"/>
    <col min="13575" max="13575" width="16.140625" style="1" customWidth="1"/>
    <col min="13576" max="13576" width="15.42578125" style="1" customWidth="1"/>
    <col min="13577" max="13577" width="18.42578125" style="1" customWidth="1"/>
    <col min="13578" max="13578" width="17.140625" style="1" customWidth="1"/>
    <col min="13579" max="13579" width="14" style="1" customWidth="1"/>
    <col min="13580" max="13580" width="0.140625" style="1" customWidth="1"/>
    <col min="13581" max="13825" width="9" style="1"/>
    <col min="13826" max="13826" width="22.42578125" style="1" customWidth="1"/>
    <col min="13827" max="13827" width="13.140625" style="1" customWidth="1"/>
    <col min="13828" max="13828" width="13.7109375" style="1" customWidth="1"/>
    <col min="13829" max="13829" width="12.5703125" style="1" customWidth="1"/>
    <col min="13830" max="13830" width="16.5703125" style="1" customWidth="1"/>
    <col min="13831" max="13831" width="16.140625" style="1" customWidth="1"/>
    <col min="13832" max="13832" width="15.42578125" style="1" customWidth="1"/>
    <col min="13833" max="13833" width="18.42578125" style="1" customWidth="1"/>
    <col min="13834" max="13834" width="17.140625" style="1" customWidth="1"/>
    <col min="13835" max="13835" width="14" style="1" customWidth="1"/>
    <col min="13836" max="13836" width="0.140625" style="1" customWidth="1"/>
    <col min="13837" max="14081" width="9" style="1"/>
    <col min="14082" max="14082" width="22.42578125" style="1" customWidth="1"/>
    <col min="14083" max="14083" width="13.140625" style="1" customWidth="1"/>
    <col min="14084" max="14084" width="13.7109375" style="1" customWidth="1"/>
    <col min="14085" max="14085" width="12.5703125" style="1" customWidth="1"/>
    <col min="14086" max="14086" width="16.5703125" style="1" customWidth="1"/>
    <col min="14087" max="14087" width="16.140625" style="1" customWidth="1"/>
    <col min="14088" max="14088" width="15.42578125" style="1" customWidth="1"/>
    <col min="14089" max="14089" width="18.42578125" style="1" customWidth="1"/>
    <col min="14090" max="14090" width="17.140625" style="1" customWidth="1"/>
    <col min="14091" max="14091" width="14" style="1" customWidth="1"/>
    <col min="14092" max="14092" width="0.140625" style="1" customWidth="1"/>
    <col min="14093" max="14337" width="9" style="1"/>
    <col min="14338" max="14338" width="22.42578125" style="1" customWidth="1"/>
    <col min="14339" max="14339" width="13.140625" style="1" customWidth="1"/>
    <col min="14340" max="14340" width="13.7109375" style="1" customWidth="1"/>
    <col min="14341" max="14341" width="12.5703125" style="1" customWidth="1"/>
    <col min="14342" max="14342" width="16.5703125" style="1" customWidth="1"/>
    <col min="14343" max="14343" width="16.140625" style="1" customWidth="1"/>
    <col min="14344" max="14344" width="15.42578125" style="1" customWidth="1"/>
    <col min="14345" max="14345" width="18.42578125" style="1" customWidth="1"/>
    <col min="14346" max="14346" width="17.140625" style="1" customWidth="1"/>
    <col min="14347" max="14347" width="14" style="1" customWidth="1"/>
    <col min="14348" max="14348" width="0.140625" style="1" customWidth="1"/>
    <col min="14349" max="14593" width="9" style="1"/>
    <col min="14594" max="14594" width="22.42578125" style="1" customWidth="1"/>
    <col min="14595" max="14595" width="13.140625" style="1" customWidth="1"/>
    <col min="14596" max="14596" width="13.7109375" style="1" customWidth="1"/>
    <col min="14597" max="14597" width="12.5703125" style="1" customWidth="1"/>
    <col min="14598" max="14598" width="16.5703125" style="1" customWidth="1"/>
    <col min="14599" max="14599" width="16.140625" style="1" customWidth="1"/>
    <col min="14600" max="14600" width="15.42578125" style="1" customWidth="1"/>
    <col min="14601" max="14601" width="18.42578125" style="1" customWidth="1"/>
    <col min="14602" max="14602" width="17.140625" style="1" customWidth="1"/>
    <col min="14603" max="14603" width="14" style="1" customWidth="1"/>
    <col min="14604" max="14604" width="0.140625" style="1" customWidth="1"/>
    <col min="14605" max="14849" width="9" style="1"/>
    <col min="14850" max="14850" width="22.42578125" style="1" customWidth="1"/>
    <col min="14851" max="14851" width="13.140625" style="1" customWidth="1"/>
    <col min="14852" max="14852" width="13.7109375" style="1" customWidth="1"/>
    <col min="14853" max="14853" width="12.5703125" style="1" customWidth="1"/>
    <col min="14854" max="14854" width="16.5703125" style="1" customWidth="1"/>
    <col min="14855" max="14855" width="16.140625" style="1" customWidth="1"/>
    <col min="14856" max="14856" width="15.42578125" style="1" customWidth="1"/>
    <col min="14857" max="14857" width="18.42578125" style="1" customWidth="1"/>
    <col min="14858" max="14858" width="17.140625" style="1" customWidth="1"/>
    <col min="14859" max="14859" width="14" style="1" customWidth="1"/>
    <col min="14860" max="14860" width="0.140625" style="1" customWidth="1"/>
    <col min="14861" max="15105" width="9" style="1"/>
    <col min="15106" max="15106" width="22.42578125" style="1" customWidth="1"/>
    <col min="15107" max="15107" width="13.140625" style="1" customWidth="1"/>
    <col min="15108" max="15108" width="13.7109375" style="1" customWidth="1"/>
    <col min="15109" max="15109" width="12.5703125" style="1" customWidth="1"/>
    <col min="15110" max="15110" width="16.5703125" style="1" customWidth="1"/>
    <col min="15111" max="15111" width="16.140625" style="1" customWidth="1"/>
    <col min="15112" max="15112" width="15.42578125" style="1" customWidth="1"/>
    <col min="15113" max="15113" width="18.42578125" style="1" customWidth="1"/>
    <col min="15114" max="15114" width="17.140625" style="1" customWidth="1"/>
    <col min="15115" max="15115" width="14" style="1" customWidth="1"/>
    <col min="15116" max="15116" width="0.140625" style="1" customWidth="1"/>
    <col min="15117" max="15361" width="9" style="1"/>
    <col min="15362" max="15362" width="22.42578125" style="1" customWidth="1"/>
    <col min="15363" max="15363" width="13.140625" style="1" customWidth="1"/>
    <col min="15364" max="15364" width="13.7109375" style="1" customWidth="1"/>
    <col min="15365" max="15365" width="12.5703125" style="1" customWidth="1"/>
    <col min="15366" max="15366" width="16.5703125" style="1" customWidth="1"/>
    <col min="15367" max="15367" width="16.140625" style="1" customWidth="1"/>
    <col min="15368" max="15368" width="15.42578125" style="1" customWidth="1"/>
    <col min="15369" max="15369" width="18.42578125" style="1" customWidth="1"/>
    <col min="15370" max="15370" width="17.140625" style="1" customWidth="1"/>
    <col min="15371" max="15371" width="14" style="1" customWidth="1"/>
    <col min="15372" max="15372" width="0.140625" style="1" customWidth="1"/>
    <col min="15373" max="15617" width="9" style="1"/>
    <col min="15618" max="15618" width="22.42578125" style="1" customWidth="1"/>
    <col min="15619" max="15619" width="13.140625" style="1" customWidth="1"/>
    <col min="15620" max="15620" width="13.7109375" style="1" customWidth="1"/>
    <col min="15621" max="15621" width="12.5703125" style="1" customWidth="1"/>
    <col min="15622" max="15622" width="16.5703125" style="1" customWidth="1"/>
    <col min="15623" max="15623" width="16.140625" style="1" customWidth="1"/>
    <col min="15624" max="15624" width="15.42578125" style="1" customWidth="1"/>
    <col min="15625" max="15625" width="18.42578125" style="1" customWidth="1"/>
    <col min="15626" max="15626" width="17.140625" style="1" customWidth="1"/>
    <col min="15627" max="15627" width="14" style="1" customWidth="1"/>
    <col min="15628" max="15628" width="0.140625" style="1" customWidth="1"/>
    <col min="15629" max="15873" width="9" style="1"/>
    <col min="15874" max="15874" width="22.42578125" style="1" customWidth="1"/>
    <col min="15875" max="15875" width="13.140625" style="1" customWidth="1"/>
    <col min="15876" max="15876" width="13.7109375" style="1" customWidth="1"/>
    <col min="15877" max="15877" width="12.5703125" style="1" customWidth="1"/>
    <col min="15878" max="15878" width="16.5703125" style="1" customWidth="1"/>
    <col min="15879" max="15879" width="16.140625" style="1" customWidth="1"/>
    <col min="15880" max="15880" width="15.42578125" style="1" customWidth="1"/>
    <col min="15881" max="15881" width="18.42578125" style="1" customWidth="1"/>
    <col min="15882" max="15882" width="17.140625" style="1" customWidth="1"/>
    <col min="15883" max="15883" width="14" style="1" customWidth="1"/>
    <col min="15884" max="15884" width="0.140625" style="1" customWidth="1"/>
    <col min="15885" max="16129" width="9" style="1"/>
    <col min="16130" max="16130" width="22.42578125" style="1" customWidth="1"/>
    <col min="16131" max="16131" width="13.140625" style="1" customWidth="1"/>
    <col min="16132" max="16132" width="13.7109375" style="1" customWidth="1"/>
    <col min="16133" max="16133" width="12.5703125" style="1" customWidth="1"/>
    <col min="16134" max="16134" width="16.5703125" style="1" customWidth="1"/>
    <col min="16135" max="16135" width="16.140625" style="1" customWidth="1"/>
    <col min="16136" max="16136" width="15.42578125" style="1" customWidth="1"/>
    <col min="16137" max="16137" width="18.42578125" style="1" customWidth="1"/>
    <col min="16138" max="16138" width="17.140625" style="1" customWidth="1"/>
    <col min="16139" max="16139" width="14" style="1" customWidth="1"/>
    <col min="16140" max="16140" width="0.140625" style="1" customWidth="1"/>
    <col min="16141" max="16384" width="9" style="1"/>
  </cols>
  <sheetData>
    <row r="1" spans="1:15" ht="22.5" customHeight="1" x14ac:dyDescent="0.25">
      <c r="A1" s="67" t="s">
        <v>63</v>
      </c>
      <c r="B1" s="67"/>
      <c r="C1" s="67"/>
      <c r="D1" s="67"/>
      <c r="E1" s="67"/>
      <c r="F1" s="67"/>
      <c r="G1" s="67"/>
      <c r="H1" s="67"/>
      <c r="I1" s="67"/>
      <c r="J1" s="67"/>
    </row>
    <row r="2" spans="1:15" ht="22.5" customHeight="1" x14ac:dyDescent="0.25">
      <c r="A2" s="68" t="s">
        <v>0</v>
      </c>
      <c r="B2" s="68"/>
      <c r="C2" s="69" t="s">
        <v>51</v>
      </c>
      <c r="D2" s="69"/>
      <c r="E2" s="69"/>
      <c r="F2" s="69" t="s">
        <v>52</v>
      </c>
      <c r="G2" s="69"/>
      <c r="H2" s="69"/>
      <c r="I2" s="69" t="s">
        <v>53</v>
      </c>
      <c r="J2" s="69"/>
    </row>
    <row r="3" spans="1:15" ht="22.5" customHeight="1" x14ac:dyDescent="0.25">
      <c r="A3" s="68"/>
      <c r="B3" s="68"/>
      <c r="C3" s="17" t="s">
        <v>1</v>
      </c>
      <c r="D3" s="17" t="s">
        <v>2</v>
      </c>
      <c r="E3" s="17" t="s">
        <v>3</v>
      </c>
      <c r="F3" s="17" t="s">
        <v>1</v>
      </c>
      <c r="G3" s="17" t="s">
        <v>2</v>
      </c>
      <c r="H3" s="17" t="s">
        <v>3</v>
      </c>
      <c r="I3" s="17" t="s">
        <v>1</v>
      </c>
      <c r="J3" s="17" t="s">
        <v>2</v>
      </c>
      <c r="K3" s="2"/>
      <c r="L3" s="2"/>
    </row>
    <row r="4" spans="1:15" ht="22.5" customHeight="1" x14ac:dyDescent="0.25">
      <c r="A4" s="85" t="s">
        <v>31</v>
      </c>
      <c r="B4" s="18" t="s">
        <v>4</v>
      </c>
      <c r="C4" s="43">
        <v>3520</v>
      </c>
      <c r="D4" s="43">
        <v>57000</v>
      </c>
      <c r="E4" s="21">
        <f>D4+C4</f>
        <v>60520</v>
      </c>
      <c r="F4" s="43">
        <v>12672</v>
      </c>
      <c r="G4" s="43">
        <v>13500</v>
      </c>
      <c r="H4" s="43">
        <f>(F4+G4)</f>
        <v>26172</v>
      </c>
      <c r="I4" s="21">
        <f>F4/C4*1000</f>
        <v>3600</v>
      </c>
      <c r="J4" s="21">
        <f>G4/D4*1000</f>
        <v>236.84210526315789</v>
      </c>
      <c r="K4" s="79"/>
      <c r="L4" s="79"/>
      <c r="M4" s="80"/>
      <c r="N4" s="80"/>
      <c r="O4" s="80"/>
    </row>
    <row r="5" spans="1:15" ht="22.5" customHeight="1" x14ac:dyDescent="0.25">
      <c r="A5" s="85"/>
      <c r="B5" s="18" t="s">
        <v>5</v>
      </c>
      <c r="C5" s="31">
        <v>2610</v>
      </c>
      <c r="D5" s="31">
        <v>7530</v>
      </c>
      <c r="E5" s="22">
        <f t="shared" ref="E5:E46" si="0">D5+C5</f>
        <v>10140</v>
      </c>
      <c r="F5" s="31">
        <v>9135</v>
      </c>
      <c r="G5" s="31">
        <v>2583</v>
      </c>
      <c r="H5" s="31">
        <f>(F5+G5)</f>
        <v>11718</v>
      </c>
      <c r="I5" s="21">
        <f t="shared" ref="I5:I49" si="1">F5/C5*1000</f>
        <v>3500</v>
      </c>
      <c r="J5" s="21">
        <f t="shared" ref="J5:J49" si="2">G5/D5*1000</f>
        <v>343.02788844621512</v>
      </c>
      <c r="K5" s="79"/>
      <c r="L5" s="79"/>
    </row>
    <row r="6" spans="1:15" ht="22.5" customHeight="1" x14ac:dyDescent="0.25">
      <c r="A6" s="85"/>
      <c r="B6" s="18" t="s">
        <v>60</v>
      </c>
      <c r="C6" s="31">
        <v>1700</v>
      </c>
      <c r="D6" s="31">
        <v>0</v>
      </c>
      <c r="E6" s="22">
        <f t="shared" si="0"/>
        <v>1700</v>
      </c>
      <c r="F6" s="31">
        <v>6000</v>
      </c>
      <c r="G6" s="31">
        <v>0</v>
      </c>
      <c r="H6" s="31">
        <f>(F6+G6)</f>
        <v>6000</v>
      </c>
      <c r="I6" s="21">
        <f t="shared" si="1"/>
        <v>3529.4117647058824</v>
      </c>
      <c r="J6" s="21">
        <v>0</v>
      </c>
      <c r="K6" s="79"/>
      <c r="L6" s="79"/>
    </row>
    <row r="7" spans="1:15" ht="22.5" customHeight="1" x14ac:dyDescent="0.25">
      <c r="A7" s="85"/>
      <c r="B7" s="23" t="s">
        <v>7</v>
      </c>
      <c r="C7" s="25">
        <f t="shared" ref="C7:H7" si="3">SUM(C4:C6)</f>
        <v>7830</v>
      </c>
      <c r="D7" s="25">
        <f t="shared" si="3"/>
        <v>64530</v>
      </c>
      <c r="E7" s="25">
        <f t="shared" si="3"/>
        <v>72360</v>
      </c>
      <c r="F7" s="25">
        <f t="shared" si="3"/>
        <v>27807</v>
      </c>
      <c r="G7" s="25">
        <f t="shared" si="3"/>
        <v>16083</v>
      </c>
      <c r="H7" s="25">
        <f t="shared" si="3"/>
        <v>43890</v>
      </c>
      <c r="I7" s="25">
        <f t="shared" si="1"/>
        <v>3551.3409961685825</v>
      </c>
      <c r="J7" s="25">
        <f t="shared" si="2"/>
        <v>249.2329149232915</v>
      </c>
      <c r="K7" s="79"/>
      <c r="L7" s="79"/>
    </row>
    <row r="8" spans="1:15" ht="22.5" customHeight="1" x14ac:dyDescent="0.25">
      <c r="A8" s="85" t="s">
        <v>32</v>
      </c>
      <c r="B8" s="18" t="s">
        <v>8</v>
      </c>
      <c r="C8" s="43">
        <v>0</v>
      </c>
      <c r="D8" s="43">
        <v>1500</v>
      </c>
      <c r="E8" s="21">
        <f t="shared" si="0"/>
        <v>1500</v>
      </c>
      <c r="F8" s="43">
        <v>0</v>
      </c>
      <c r="G8" s="43">
        <v>125</v>
      </c>
      <c r="H8" s="22">
        <f t="shared" ref="H8:H46" si="4">G8+F8</f>
        <v>125</v>
      </c>
      <c r="I8" s="21">
        <v>0</v>
      </c>
      <c r="J8" s="21">
        <f t="shared" si="2"/>
        <v>83.333333333333329</v>
      </c>
      <c r="K8" s="15"/>
    </row>
    <row r="9" spans="1:15" ht="22.5" customHeight="1" x14ac:dyDescent="0.25">
      <c r="A9" s="85"/>
      <c r="B9" s="18" t="s">
        <v>9</v>
      </c>
      <c r="C9" s="43">
        <v>380</v>
      </c>
      <c r="D9" s="43">
        <v>0</v>
      </c>
      <c r="E9" s="21">
        <f t="shared" si="0"/>
        <v>380</v>
      </c>
      <c r="F9" s="43">
        <v>1266</v>
      </c>
      <c r="G9" s="43">
        <v>0</v>
      </c>
      <c r="H9" s="22">
        <f t="shared" si="4"/>
        <v>1266</v>
      </c>
      <c r="I9" s="21">
        <f t="shared" si="1"/>
        <v>3331.5789473684208</v>
      </c>
      <c r="J9" s="21">
        <v>0</v>
      </c>
      <c r="K9" s="15"/>
    </row>
    <row r="10" spans="1:15" ht="22.5" customHeight="1" x14ac:dyDescent="0.25">
      <c r="A10" s="85"/>
      <c r="B10" s="18" t="s">
        <v>10</v>
      </c>
      <c r="C10" s="43">
        <v>0</v>
      </c>
      <c r="D10" s="43">
        <v>5050</v>
      </c>
      <c r="E10" s="21">
        <f t="shared" si="0"/>
        <v>5050</v>
      </c>
      <c r="F10" s="43">
        <v>0</v>
      </c>
      <c r="G10" s="43">
        <v>1600</v>
      </c>
      <c r="H10" s="22">
        <f t="shared" si="4"/>
        <v>1600</v>
      </c>
      <c r="I10" s="21">
        <v>0</v>
      </c>
      <c r="J10" s="21">
        <f t="shared" si="2"/>
        <v>316.83168316831683</v>
      </c>
      <c r="K10" s="15"/>
    </row>
    <row r="11" spans="1:15" ht="22.5" customHeight="1" x14ac:dyDescent="0.25">
      <c r="A11" s="85"/>
      <c r="B11" s="18" t="s">
        <v>54</v>
      </c>
      <c r="C11" s="43">
        <v>0</v>
      </c>
      <c r="D11" s="43">
        <v>0</v>
      </c>
      <c r="E11" s="21">
        <f t="shared" si="0"/>
        <v>0</v>
      </c>
      <c r="F11" s="43">
        <v>0</v>
      </c>
      <c r="G11" s="43">
        <v>0</v>
      </c>
      <c r="H11" s="22">
        <f t="shared" si="4"/>
        <v>0</v>
      </c>
      <c r="I11" s="21">
        <v>0</v>
      </c>
      <c r="J11" s="21">
        <v>0</v>
      </c>
      <c r="K11" s="15"/>
    </row>
    <row r="12" spans="1:15" ht="22.5" customHeight="1" x14ac:dyDescent="0.25">
      <c r="A12" s="85"/>
      <c r="B12" s="18" t="s">
        <v>11</v>
      </c>
      <c r="C12" s="43">
        <v>1</v>
      </c>
      <c r="D12" s="43">
        <v>0</v>
      </c>
      <c r="E12" s="21">
        <f t="shared" si="0"/>
        <v>1</v>
      </c>
      <c r="F12" s="43">
        <v>2</v>
      </c>
      <c r="G12" s="43">
        <v>0</v>
      </c>
      <c r="H12" s="22">
        <f t="shared" si="4"/>
        <v>2</v>
      </c>
      <c r="I12" s="21">
        <f t="shared" si="1"/>
        <v>2000</v>
      </c>
      <c r="J12" s="21">
        <v>0</v>
      </c>
      <c r="K12" s="15"/>
    </row>
    <row r="13" spans="1:15" ht="22.5" customHeight="1" x14ac:dyDescent="0.25">
      <c r="A13" s="85"/>
      <c r="B13" s="23" t="s">
        <v>12</v>
      </c>
      <c r="C13" s="25">
        <f t="shared" ref="C13:H13" si="5">SUM(C8:C12)</f>
        <v>381</v>
      </c>
      <c r="D13" s="25">
        <f t="shared" si="5"/>
        <v>6550</v>
      </c>
      <c r="E13" s="25">
        <f t="shared" si="5"/>
        <v>6931</v>
      </c>
      <c r="F13" s="25">
        <f t="shared" si="5"/>
        <v>1268</v>
      </c>
      <c r="G13" s="25">
        <f t="shared" si="5"/>
        <v>1725</v>
      </c>
      <c r="H13" s="25">
        <f t="shared" si="5"/>
        <v>2993</v>
      </c>
      <c r="I13" s="25">
        <f t="shared" si="1"/>
        <v>3328.0839895013123</v>
      </c>
      <c r="J13" s="25">
        <f t="shared" si="2"/>
        <v>263.35877862595419</v>
      </c>
      <c r="K13" s="15"/>
    </row>
    <row r="14" spans="1:15" ht="22.5" customHeight="1" x14ac:dyDescent="0.25">
      <c r="A14" s="85" t="s">
        <v>33</v>
      </c>
      <c r="B14" s="18" t="s">
        <v>13</v>
      </c>
      <c r="C14" s="43">
        <v>0</v>
      </c>
      <c r="D14" s="43">
        <v>0</v>
      </c>
      <c r="E14" s="21">
        <f t="shared" si="0"/>
        <v>0</v>
      </c>
      <c r="F14" s="43">
        <v>0</v>
      </c>
      <c r="G14" s="43">
        <v>0</v>
      </c>
      <c r="H14" s="22">
        <f t="shared" si="4"/>
        <v>0</v>
      </c>
      <c r="I14" s="21">
        <v>0</v>
      </c>
      <c r="J14" s="21">
        <v>0</v>
      </c>
    </row>
    <row r="15" spans="1:15" ht="22.5" customHeight="1" x14ac:dyDescent="0.25">
      <c r="A15" s="85"/>
      <c r="B15" s="18" t="s">
        <v>14</v>
      </c>
      <c r="C15" s="43">
        <v>0</v>
      </c>
      <c r="D15" s="43">
        <v>0</v>
      </c>
      <c r="E15" s="21">
        <f t="shared" si="0"/>
        <v>0</v>
      </c>
      <c r="F15" s="43">
        <v>0</v>
      </c>
      <c r="G15" s="43">
        <v>0</v>
      </c>
      <c r="H15" s="22">
        <f t="shared" si="4"/>
        <v>0</v>
      </c>
      <c r="I15" s="21">
        <v>0</v>
      </c>
      <c r="J15" s="21">
        <v>0</v>
      </c>
    </row>
    <row r="16" spans="1:15" ht="22.5" customHeight="1" x14ac:dyDescent="0.25">
      <c r="A16" s="85"/>
      <c r="B16" s="18" t="s">
        <v>15</v>
      </c>
      <c r="C16" s="43">
        <v>221</v>
      </c>
      <c r="D16" s="43">
        <v>0</v>
      </c>
      <c r="E16" s="21">
        <f t="shared" si="0"/>
        <v>221</v>
      </c>
      <c r="F16" s="43">
        <v>82</v>
      </c>
      <c r="G16" s="43">
        <v>0</v>
      </c>
      <c r="H16" s="22">
        <f t="shared" si="4"/>
        <v>82</v>
      </c>
      <c r="I16" s="21">
        <f t="shared" si="1"/>
        <v>371.04072398190044</v>
      </c>
      <c r="J16" s="21">
        <v>0</v>
      </c>
    </row>
    <row r="17" spans="1:16" ht="22.5" customHeight="1" x14ac:dyDescent="0.25">
      <c r="A17" s="85"/>
      <c r="B17" s="18" t="s">
        <v>37</v>
      </c>
      <c r="C17" s="43">
        <v>0</v>
      </c>
      <c r="D17" s="43">
        <v>24.5</v>
      </c>
      <c r="E17" s="21">
        <f t="shared" si="0"/>
        <v>24.5</v>
      </c>
      <c r="F17" s="43">
        <v>0</v>
      </c>
      <c r="G17" s="43">
        <v>8.1999999999999993</v>
      </c>
      <c r="H17" s="22">
        <f t="shared" si="4"/>
        <v>8.1999999999999993</v>
      </c>
      <c r="I17" s="21">
        <v>0</v>
      </c>
      <c r="J17" s="21">
        <f t="shared" si="2"/>
        <v>334.69387755102036</v>
      </c>
    </row>
    <row r="18" spans="1:16" ht="22.5" customHeight="1" x14ac:dyDescent="0.25">
      <c r="A18" s="85"/>
      <c r="B18" s="23" t="s">
        <v>16</v>
      </c>
      <c r="C18" s="25">
        <f t="shared" ref="C18:H18" si="6">SUM(C14:C17)</f>
        <v>221</v>
      </c>
      <c r="D18" s="25">
        <f t="shared" si="6"/>
        <v>24.5</v>
      </c>
      <c r="E18" s="25">
        <f t="shared" si="6"/>
        <v>245.5</v>
      </c>
      <c r="F18" s="25">
        <f t="shared" si="6"/>
        <v>82</v>
      </c>
      <c r="G18" s="25">
        <f t="shared" si="6"/>
        <v>8.1999999999999993</v>
      </c>
      <c r="H18" s="25">
        <f t="shared" si="6"/>
        <v>90.2</v>
      </c>
      <c r="I18" s="25">
        <f t="shared" si="1"/>
        <v>371.04072398190044</v>
      </c>
      <c r="J18" s="25">
        <f t="shared" si="2"/>
        <v>334.69387755102036</v>
      </c>
    </row>
    <row r="19" spans="1:16" ht="22.5" customHeight="1" x14ac:dyDescent="0.25">
      <c r="A19" s="85" t="s">
        <v>34</v>
      </c>
      <c r="B19" s="18" t="s">
        <v>17</v>
      </c>
      <c r="C19" s="43">
        <v>200</v>
      </c>
      <c r="D19" s="43">
        <v>0</v>
      </c>
      <c r="E19" s="21">
        <f t="shared" si="0"/>
        <v>200</v>
      </c>
      <c r="F19" s="43">
        <v>7800</v>
      </c>
      <c r="G19" s="43">
        <v>0</v>
      </c>
      <c r="H19" s="22">
        <f t="shared" si="4"/>
        <v>7800</v>
      </c>
      <c r="I19" s="21">
        <f t="shared" si="1"/>
        <v>39000</v>
      </c>
      <c r="J19" s="21">
        <v>0</v>
      </c>
    </row>
    <row r="20" spans="1:16" ht="22.5" customHeight="1" x14ac:dyDescent="0.25">
      <c r="A20" s="85"/>
      <c r="B20" s="18" t="s">
        <v>18</v>
      </c>
      <c r="C20" s="43">
        <v>2000</v>
      </c>
      <c r="D20" s="43">
        <v>0</v>
      </c>
      <c r="E20" s="21">
        <f t="shared" si="0"/>
        <v>2000</v>
      </c>
      <c r="F20" s="43">
        <v>104000</v>
      </c>
      <c r="G20" s="43">
        <v>0</v>
      </c>
      <c r="H20" s="22">
        <f t="shared" si="4"/>
        <v>104000</v>
      </c>
      <c r="I20" s="21">
        <f t="shared" si="1"/>
        <v>52000</v>
      </c>
      <c r="J20" s="21">
        <v>0</v>
      </c>
    </row>
    <row r="21" spans="1:16" ht="22.5" customHeight="1" x14ac:dyDescent="0.25">
      <c r="A21" s="85"/>
      <c r="B21" s="18" t="s">
        <v>19</v>
      </c>
      <c r="C21" s="43">
        <v>1750</v>
      </c>
      <c r="D21" s="43">
        <v>0</v>
      </c>
      <c r="E21" s="21">
        <f t="shared" si="0"/>
        <v>1750</v>
      </c>
      <c r="F21" s="43">
        <v>101950</v>
      </c>
      <c r="G21" s="43">
        <v>0</v>
      </c>
      <c r="H21" s="22">
        <f t="shared" si="4"/>
        <v>101950</v>
      </c>
      <c r="I21" s="21">
        <f t="shared" si="1"/>
        <v>58257.142857142862</v>
      </c>
      <c r="J21" s="21">
        <v>0</v>
      </c>
    </row>
    <row r="22" spans="1:16" ht="22.5" customHeight="1" x14ac:dyDescent="0.25">
      <c r="A22" s="85"/>
      <c r="B22" s="18" t="s">
        <v>38</v>
      </c>
      <c r="C22" s="43">
        <v>120</v>
      </c>
      <c r="D22" s="43">
        <v>0</v>
      </c>
      <c r="E22" s="21">
        <f t="shared" si="0"/>
        <v>120</v>
      </c>
      <c r="F22" s="43">
        <v>4900</v>
      </c>
      <c r="G22" s="43">
        <v>0</v>
      </c>
      <c r="H22" s="22">
        <f t="shared" si="4"/>
        <v>4900</v>
      </c>
      <c r="I22" s="21">
        <f t="shared" si="1"/>
        <v>40833.333333333336</v>
      </c>
      <c r="J22" s="21">
        <v>0</v>
      </c>
      <c r="K22" s="90"/>
      <c r="L22" s="80"/>
      <c r="M22" s="80"/>
      <c r="N22" s="80"/>
      <c r="O22" s="80"/>
      <c r="P22" s="80"/>
    </row>
    <row r="23" spans="1:16" ht="22.5" customHeight="1" x14ac:dyDescent="0.25">
      <c r="A23" s="85"/>
      <c r="B23" s="18" t="s">
        <v>69</v>
      </c>
      <c r="C23" s="43">
        <v>2</v>
      </c>
      <c r="D23" s="43">
        <v>0</v>
      </c>
      <c r="E23" s="21">
        <f t="shared" si="0"/>
        <v>2</v>
      </c>
      <c r="F23" s="43">
        <v>50</v>
      </c>
      <c r="G23" s="43">
        <v>0</v>
      </c>
      <c r="H23" s="22">
        <f t="shared" si="4"/>
        <v>50</v>
      </c>
      <c r="I23" s="21">
        <f t="shared" si="1"/>
        <v>25000</v>
      </c>
      <c r="J23" s="21">
        <v>0</v>
      </c>
    </row>
    <row r="24" spans="1:16" ht="22.5" customHeight="1" x14ac:dyDescent="0.25">
      <c r="A24" s="85"/>
      <c r="B24" s="18" t="s">
        <v>39</v>
      </c>
      <c r="C24" s="43">
        <v>160</v>
      </c>
      <c r="D24" s="43">
        <v>0</v>
      </c>
      <c r="E24" s="21">
        <f t="shared" si="0"/>
        <v>160</v>
      </c>
      <c r="F24" s="43">
        <v>9300</v>
      </c>
      <c r="G24" s="43">
        <v>0</v>
      </c>
      <c r="H24" s="22">
        <f t="shared" si="4"/>
        <v>9300</v>
      </c>
      <c r="I24" s="21">
        <f t="shared" si="1"/>
        <v>58125</v>
      </c>
      <c r="J24" s="21">
        <v>0</v>
      </c>
    </row>
    <row r="25" spans="1:16" ht="22.5" customHeight="1" x14ac:dyDescent="0.25">
      <c r="A25" s="85"/>
      <c r="B25" s="18" t="s">
        <v>56</v>
      </c>
      <c r="C25" s="43">
        <v>3</v>
      </c>
      <c r="D25" s="43">
        <v>0</v>
      </c>
      <c r="E25" s="21">
        <f t="shared" si="0"/>
        <v>3</v>
      </c>
      <c r="F25" s="43">
        <v>60</v>
      </c>
      <c r="G25" s="43">
        <v>0</v>
      </c>
      <c r="H25" s="22">
        <f t="shared" si="4"/>
        <v>60</v>
      </c>
      <c r="I25" s="21">
        <f t="shared" si="1"/>
        <v>20000</v>
      </c>
      <c r="J25" s="21">
        <v>0</v>
      </c>
      <c r="P25" s="4"/>
    </row>
    <row r="26" spans="1:16" ht="22.5" customHeight="1" x14ac:dyDescent="0.25">
      <c r="A26" s="85"/>
      <c r="B26" s="18" t="s">
        <v>40</v>
      </c>
      <c r="C26" s="43">
        <v>0</v>
      </c>
      <c r="D26" s="43">
        <v>0</v>
      </c>
      <c r="E26" s="21">
        <f t="shared" si="0"/>
        <v>0</v>
      </c>
      <c r="F26" s="43">
        <v>0</v>
      </c>
      <c r="G26" s="43">
        <v>0</v>
      </c>
      <c r="H26" s="22">
        <f t="shared" si="4"/>
        <v>0</v>
      </c>
      <c r="I26" s="21">
        <v>0</v>
      </c>
      <c r="J26" s="21">
        <v>0</v>
      </c>
    </row>
    <row r="27" spans="1:16" ht="22.5" customHeight="1" x14ac:dyDescent="0.25">
      <c r="A27" s="85"/>
      <c r="B27" s="18" t="s">
        <v>41</v>
      </c>
      <c r="C27" s="43">
        <v>0</v>
      </c>
      <c r="D27" s="43">
        <v>0</v>
      </c>
      <c r="E27" s="21">
        <f t="shared" si="0"/>
        <v>0</v>
      </c>
      <c r="F27" s="43">
        <v>0</v>
      </c>
      <c r="G27" s="43">
        <v>0</v>
      </c>
      <c r="H27" s="22">
        <f t="shared" si="4"/>
        <v>0</v>
      </c>
      <c r="I27" s="21">
        <v>0</v>
      </c>
      <c r="J27" s="21">
        <v>0</v>
      </c>
    </row>
    <row r="28" spans="1:16" ht="22.5" customHeight="1" x14ac:dyDescent="0.25">
      <c r="A28" s="85"/>
      <c r="B28" s="18" t="s">
        <v>42</v>
      </c>
      <c r="C28" s="43">
        <v>0</v>
      </c>
      <c r="D28" s="43">
        <v>0</v>
      </c>
      <c r="E28" s="21">
        <f t="shared" si="0"/>
        <v>0</v>
      </c>
      <c r="F28" s="43">
        <v>0</v>
      </c>
      <c r="G28" s="43">
        <v>0</v>
      </c>
      <c r="H28" s="22">
        <f t="shared" si="4"/>
        <v>0</v>
      </c>
      <c r="I28" s="21">
        <v>0</v>
      </c>
      <c r="J28" s="21">
        <v>0</v>
      </c>
    </row>
    <row r="29" spans="1:16" ht="22.5" customHeight="1" x14ac:dyDescent="0.25">
      <c r="A29" s="85"/>
      <c r="B29" s="18" t="s">
        <v>61</v>
      </c>
      <c r="C29" s="43">
        <v>0</v>
      </c>
      <c r="D29" s="43">
        <v>0</v>
      </c>
      <c r="E29" s="21">
        <f t="shared" si="0"/>
        <v>0</v>
      </c>
      <c r="F29" s="43">
        <v>0</v>
      </c>
      <c r="G29" s="43">
        <v>0</v>
      </c>
      <c r="H29" s="22">
        <f t="shared" si="4"/>
        <v>0</v>
      </c>
      <c r="I29" s="21">
        <v>0</v>
      </c>
      <c r="J29" s="21">
        <v>0</v>
      </c>
    </row>
    <row r="30" spans="1:16" ht="22.5" customHeight="1" x14ac:dyDescent="0.25">
      <c r="A30" s="85"/>
      <c r="B30" s="18" t="s">
        <v>57</v>
      </c>
      <c r="C30" s="43">
        <v>100</v>
      </c>
      <c r="D30" s="43">
        <v>0</v>
      </c>
      <c r="E30" s="21">
        <f t="shared" si="0"/>
        <v>100</v>
      </c>
      <c r="F30" s="43">
        <v>2000</v>
      </c>
      <c r="G30" s="43">
        <v>0</v>
      </c>
      <c r="H30" s="22">
        <f t="shared" si="4"/>
        <v>2000</v>
      </c>
      <c r="I30" s="21">
        <f t="shared" si="1"/>
        <v>20000</v>
      </c>
      <c r="J30" s="21">
        <v>0</v>
      </c>
      <c r="K30" s="90"/>
      <c r="L30" s="80"/>
      <c r="M30" s="80"/>
      <c r="N30" s="80"/>
      <c r="O30" s="80"/>
    </row>
    <row r="31" spans="1:16" ht="22.5" customHeight="1" x14ac:dyDescent="0.25">
      <c r="A31" s="85"/>
      <c r="B31" s="23" t="s">
        <v>20</v>
      </c>
      <c r="C31" s="25">
        <f>SUM(C19:C30)</f>
        <v>4335</v>
      </c>
      <c r="D31" s="25">
        <f t="shared" ref="D31:H31" si="7">SUM(D19:D30)</f>
        <v>0</v>
      </c>
      <c r="E31" s="25">
        <f t="shared" si="7"/>
        <v>4335</v>
      </c>
      <c r="F31" s="25">
        <f t="shared" si="7"/>
        <v>230060</v>
      </c>
      <c r="G31" s="25">
        <f t="shared" si="7"/>
        <v>0</v>
      </c>
      <c r="H31" s="25">
        <f t="shared" si="7"/>
        <v>230060</v>
      </c>
      <c r="I31" s="25">
        <f t="shared" si="1"/>
        <v>53070.35755478662</v>
      </c>
      <c r="J31" s="25">
        <v>0</v>
      </c>
    </row>
    <row r="32" spans="1:16" ht="22.5" customHeight="1" x14ac:dyDescent="0.25">
      <c r="A32" s="71" t="s">
        <v>35</v>
      </c>
      <c r="B32" s="18" t="s">
        <v>21</v>
      </c>
      <c r="C32" s="31">
        <v>140</v>
      </c>
      <c r="D32" s="31">
        <v>0</v>
      </c>
      <c r="E32" s="22">
        <f t="shared" si="0"/>
        <v>140</v>
      </c>
      <c r="F32" s="31">
        <v>6000</v>
      </c>
      <c r="G32" s="31">
        <v>0</v>
      </c>
      <c r="H32" s="22">
        <f t="shared" si="4"/>
        <v>6000</v>
      </c>
      <c r="I32" s="21">
        <f t="shared" si="1"/>
        <v>42857.142857142855</v>
      </c>
      <c r="J32" s="21">
        <v>0</v>
      </c>
    </row>
    <row r="33" spans="1:10" ht="22.5" customHeight="1" x14ac:dyDescent="0.25">
      <c r="A33" s="72"/>
      <c r="B33" s="18" t="s">
        <v>22</v>
      </c>
      <c r="C33" s="31">
        <v>750</v>
      </c>
      <c r="D33" s="31">
        <v>0</v>
      </c>
      <c r="E33" s="22">
        <f t="shared" si="0"/>
        <v>750</v>
      </c>
      <c r="F33" s="31">
        <v>48000</v>
      </c>
      <c r="G33" s="31">
        <v>0</v>
      </c>
      <c r="H33" s="22">
        <f t="shared" si="4"/>
        <v>48000</v>
      </c>
      <c r="I33" s="21">
        <f t="shared" si="1"/>
        <v>64000</v>
      </c>
      <c r="J33" s="21">
        <v>0</v>
      </c>
    </row>
    <row r="34" spans="1:10" ht="22.5" customHeight="1" x14ac:dyDescent="0.25">
      <c r="A34" s="72"/>
      <c r="B34" s="18" t="s">
        <v>23</v>
      </c>
      <c r="C34" s="31">
        <v>190</v>
      </c>
      <c r="D34" s="31">
        <v>0</v>
      </c>
      <c r="E34" s="22">
        <f t="shared" si="0"/>
        <v>190</v>
      </c>
      <c r="F34" s="31">
        <v>6700</v>
      </c>
      <c r="G34" s="31">
        <v>0</v>
      </c>
      <c r="H34" s="22">
        <f>G34+F34</f>
        <v>6700</v>
      </c>
      <c r="I34" s="21">
        <f t="shared" si="1"/>
        <v>35263.15789473684</v>
      </c>
      <c r="J34" s="21">
        <v>0</v>
      </c>
    </row>
    <row r="35" spans="1:10" ht="22.5" customHeight="1" x14ac:dyDescent="0.25">
      <c r="A35" s="72"/>
      <c r="B35" s="18" t="s">
        <v>44</v>
      </c>
      <c r="C35" s="31">
        <v>55</v>
      </c>
      <c r="D35" s="31">
        <v>0</v>
      </c>
      <c r="E35" s="22">
        <f t="shared" si="0"/>
        <v>55</v>
      </c>
      <c r="F35" s="31">
        <v>2000</v>
      </c>
      <c r="G35" s="31">
        <v>0</v>
      </c>
      <c r="H35" s="22">
        <f t="shared" si="4"/>
        <v>2000</v>
      </c>
      <c r="I35" s="21">
        <f t="shared" si="1"/>
        <v>36363.636363636368</v>
      </c>
      <c r="J35" s="21">
        <v>0</v>
      </c>
    </row>
    <row r="36" spans="1:10" ht="22.5" customHeight="1" x14ac:dyDescent="0.25">
      <c r="A36" s="72"/>
      <c r="B36" s="18" t="s">
        <v>45</v>
      </c>
      <c r="C36" s="31">
        <v>0</v>
      </c>
      <c r="D36" s="31">
        <v>0</v>
      </c>
      <c r="E36" s="22">
        <f t="shared" si="0"/>
        <v>0</v>
      </c>
      <c r="F36" s="31">
        <v>0</v>
      </c>
      <c r="G36" s="31">
        <v>0</v>
      </c>
      <c r="H36" s="22">
        <f t="shared" si="4"/>
        <v>0</v>
      </c>
      <c r="I36" s="21">
        <v>0</v>
      </c>
      <c r="J36" s="21">
        <v>0</v>
      </c>
    </row>
    <row r="37" spans="1:10" ht="22.5" customHeight="1" x14ac:dyDescent="0.25">
      <c r="A37" s="72"/>
      <c r="B37" s="18" t="s">
        <v>24</v>
      </c>
      <c r="C37" s="31">
        <v>0</v>
      </c>
      <c r="D37" s="31">
        <v>0</v>
      </c>
      <c r="E37" s="22">
        <f t="shared" si="0"/>
        <v>0</v>
      </c>
      <c r="F37" s="31">
        <v>0</v>
      </c>
      <c r="G37" s="31">
        <v>0</v>
      </c>
      <c r="H37" s="22">
        <f t="shared" si="4"/>
        <v>0</v>
      </c>
      <c r="I37" s="21">
        <v>0</v>
      </c>
      <c r="J37" s="21">
        <v>0</v>
      </c>
    </row>
    <row r="38" spans="1:10" ht="22.5" customHeight="1" x14ac:dyDescent="0.25">
      <c r="A38" s="73"/>
      <c r="B38" s="23" t="s">
        <v>25</v>
      </c>
      <c r="C38" s="25">
        <f t="shared" ref="C38:H38" si="8">SUM(C32:C37)</f>
        <v>1135</v>
      </c>
      <c r="D38" s="25">
        <f t="shared" si="8"/>
        <v>0</v>
      </c>
      <c r="E38" s="25">
        <f t="shared" si="8"/>
        <v>1135</v>
      </c>
      <c r="F38" s="25">
        <f t="shared" si="8"/>
        <v>62700</v>
      </c>
      <c r="G38" s="25">
        <f t="shared" si="8"/>
        <v>0</v>
      </c>
      <c r="H38" s="25">
        <f t="shared" si="8"/>
        <v>62700</v>
      </c>
      <c r="I38" s="25">
        <f t="shared" si="1"/>
        <v>55242.290748898675</v>
      </c>
      <c r="J38" s="25">
        <v>0</v>
      </c>
    </row>
    <row r="39" spans="1:10" ht="22.5" customHeight="1" x14ac:dyDescent="0.25">
      <c r="A39" s="71" t="s">
        <v>36</v>
      </c>
      <c r="B39" s="18" t="s">
        <v>26</v>
      </c>
      <c r="C39" s="31">
        <v>5000</v>
      </c>
      <c r="D39" s="31">
        <v>1400</v>
      </c>
      <c r="E39" s="22">
        <f t="shared" si="0"/>
        <v>6400</v>
      </c>
      <c r="F39" s="31">
        <v>42500</v>
      </c>
      <c r="G39" s="31">
        <v>1120</v>
      </c>
      <c r="H39" s="31">
        <f>(F39+G39)</f>
        <v>43620</v>
      </c>
      <c r="I39" s="21">
        <f t="shared" si="1"/>
        <v>8500</v>
      </c>
      <c r="J39" s="21">
        <f t="shared" si="2"/>
        <v>800</v>
      </c>
    </row>
    <row r="40" spans="1:10" ht="22.5" customHeight="1" x14ac:dyDescent="0.25">
      <c r="A40" s="72"/>
      <c r="B40" s="18" t="s">
        <v>27</v>
      </c>
      <c r="C40" s="31">
        <v>320</v>
      </c>
      <c r="D40" s="31">
        <v>0</v>
      </c>
      <c r="E40" s="22">
        <f t="shared" si="0"/>
        <v>320</v>
      </c>
      <c r="F40" s="31">
        <v>17600</v>
      </c>
      <c r="G40" s="31">
        <v>0</v>
      </c>
      <c r="H40" s="22">
        <f t="shared" si="4"/>
        <v>17600</v>
      </c>
      <c r="I40" s="21">
        <f t="shared" si="1"/>
        <v>55000</v>
      </c>
      <c r="J40" s="21">
        <v>0</v>
      </c>
    </row>
    <row r="41" spans="1:10" ht="22.5" customHeight="1" x14ac:dyDescent="0.25">
      <c r="A41" s="72"/>
      <c r="B41" s="18" t="s">
        <v>46</v>
      </c>
      <c r="C41" s="31">
        <v>45</v>
      </c>
      <c r="D41" s="31">
        <v>0</v>
      </c>
      <c r="E41" s="22">
        <f t="shared" si="0"/>
        <v>45</v>
      </c>
      <c r="F41" s="31">
        <v>2700</v>
      </c>
      <c r="G41" s="31">
        <v>0</v>
      </c>
      <c r="H41" s="22">
        <f t="shared" si="4"/>
        <v>2700</v>
      </c>
      <c r="I41" s="21">
        <f t="shared" si="1"/>
        <v>60000</v>
      </c>
      <c r="J41" s="21">
        <v>0</v>
      </c>
    </row>
    <row r="42" spans="1:10" ht="22.5" customHeight="1" x14ac:dyDescent="0.25">
      <c r="A42" s="72"/>
      <c r="B42" s="18" t="s">
        <v>47</v>
      </c>
      <c r="C42" s="31">
        <v>0</v>
      </c>
      <c r="D42" s="31">
        <v>0</v>
      </c>
      <c r="E42" s="22">
        <v>0</v>
      </c>
      <c r="F42" s="31">
        <v>0</v>
      </c>
      <c r="G42" s="31">
        <v>0</v>
      </c>
      <c r="H42" s="22">
        <v>0</v>
      </c>
      <c r="I42" s="21">
        <v>0</v>
      </c>
      <c r="J42" s="21">
        <v>0</v>
      </c>
    </row>
    <row r="43" spans="1:10" ht="22.5" customHeight="1" x14ac:dyDescent="0.25">
      <c r="A43" s="72"/>
      <c r="B43" s="18" t="s">
        <v>48</v>
      </c>
      <c r="C43" s="31">
        <v>0</v>
      </c>
      <c r="D43" s="31">
        <v>0</v>
      </c>
      <c r="E43" s="22">
        <f t="shared" si="0"/>
        <v>0</v>
      </c>
      <c r="F43" s="31">
        <v>0</v>
      </c>
      <c r="G43" s="31">
        <v>0</v>
      </c>
      <c r="H43" s="22">
        <f t="shared" si="4"/>
        <v>0</v>
      </c>
      <c r="I43" s="21">
        <v>0</v>
      </c>
      <c r="J43" s="21">
        <v>0</v>
      </c>
    </row>
    <row r="44" spans="1:10" ht="22.5" customHeight="1" x14ac:dyDescent="0.25">
      <c r="A44" s="72"/>
      <c r="B44" s="18" t="s">
        <v>49</v>
      </c>
      <c r="C44" s="31">
        <v>0</v>
      </c>
      <c r="D44" s="31">
        <v>0</v>
      </c>
      <c r="E44" s="22">
        <f t="shared" si="0"/>
        <v>0</v>
      </c>
      <c r="F44" s="31">
        <v>0</v>
      </c>
      <c r="G44" s="31">
        <v>0</v>
      </c>
      <c r="H44" s="22">
        <f t="shared" si="4"/>
        <v>0</v>
      </c>
      <c r="I44" s="21">
        <v>0</v>
      </c>
      <c r="J44" s="21">
        <v>0</v>
      </c>
    </row>
    <row r="45" spans="1:10" ht="22.5" customHeight="1" x14ac:dyDescent="0.25">
      <c r="A45" s="72"/>
      <c r="B45" s="18" t="s">
        <v>50</v>
      </c>
      <c r="C45" s="31">
        <v>0</v>
      </c>
      <c r="D45" s="31">
        <v>0</v>
      </c>
      <c r="E45" s="22">
        <f t="shared" si="0"/>
        <v>0</v>
      </c>
      <c r="F45" s="31">
        <v>0</v>
      </c>
      <c r="G45" s="31">
        <v>0</v>
      </c>
      <c r="H45" s="22">
        <f t="shared" si="4"/>
        <v>0</v>
      </c>
      <c r="I45" s="21">
        <v>0</v>
      </c>
      <c r="J45" s="21">
        <v>0</v>
      </c>
    </row>
    <row r="46" spans="1:10" ht="22.5" customHeight="1" x14ac:dyDescent="0.25">
      <c r="A46" s="72"/>
      <c r="B46" s="18" t="s">
        <v>28</v>
      </c>
      <c r="C46" s="31">
        <v>0</v>
      </c>
      <c r="D46" s="31">
        <v>37</v>
      </c>
      <c r="E46" s="22">
        <f t="shared" si="0"/>
        <v>37</v>
      </c>
      <c r="F46" s="31">
        <v>0</v>
      </c>
      <c r="G46" s="31">
        <v>56</v>
      </c>
      <c r="H46" s="22">
        <f t="shared" si="4"/>
        <v>56</v>
      </c>
      <c r="I46" s="21">
        <v>0</v>
      </c>
      <c r="J46" s="21">
        <f t="shared" si="2"/>
        <v>1513.5135135135135</v>
      </c>
    </row>
    <row r="47" spans="1:10" ht="22.5" customHeight="1" x14ac:dyDescent="0.25">
      <c r="A47" s="73"/>
      <c r="B47" s="23" t="s">
        <v>29</v>
      </c>
      <c r="C47" s="25">
        <f>SUM(C39:C46)</f>
        <v>5365</v>
      </c>
      <c r="D47" s="25">
        <f t="shared" ref="D47:H47" si="9">SUM(D39:D46)</f>
        <v>1437</v>
      </c>
      <c r="E47" s="25">
        <f t="shared" si="9"/>
        <v>6802</v>
      </c>
      <c r="F47" s="25">
        <f t="shared" si="9"/>
        <v>62800</v>
      </c>
      <c r="G47" s="25">
        <f t="shared" si="9"/>
        <v>1176</v>
      </c>
      <c r="H47" s="25">
        <f t="shared" si="9"/>
        <v>63976</v>
      </c>
      <c r="I47" s="25">
        <f t="shared" si="1"/>
        <v>11705.498602050326</v>
      </c>
      <c r="J47" s="25">
        <f t="shared" si="2"/>
        <v>818.37160751565762</v>
      </c>
    </row>
    <row r="48" spans="1:10" ht="22.5" customHeight="1" x14ac:dyDescent="0.25">
      <c r="A48" s="32"/>
      <c r="B48" s="23" t="s">
        <v>58</v>
      </c>
      <c r="C48" s="28">
        <v>0</v>
      </c>
      <c r="D48" s="28">
        <v>0</v>
      </c>
      <c r="E48" s="25">
        <f>D48+C48</f>
        <v>0</v>
      </c>
      <c r="F48" s="28">
        <v>0</v>
      </c>
      <c r="G48" s="28">
        <v>0</v>
      </c>
      <c r="H48" s="25">
        <f>G48+F48</f>
        <v>0</v>
      </c>
      <c r="I48" s="25">
        <v>0</v>
      </c>
      <c r="J48" s="25">
        <v>0</v>
      </c>
    </row>
    <row r="49" spans="1:10" ht="22.5" customHeight="1" x14ac:dyDescent="0.25">
      <c r="A49" s="74" t="s">
        <v>30</v>
      </c>
      <c r="B49" s="75"/>
      <c r="C49" s="30">
        <f t="shared" ref="C49:H49" si="10">SUM(C7+C13+C18+C31+C38+C47+C48)</f>
        <v>19267</v>
      </c>
      <c r="D49" s="30">
        <f t="shared" si="10"/>
        <v>72541.5</v>
      </c>
      <c r="E49" s="30">
        <f t="shared" si="10"/>
        <v>91808.5</v>
      </c>
      <c r="F49" s="30">
        <f t="shared" si="10"/>
        <v>384717</v>
      </c>
      <c r="G49" s="30">
        <f t="shared" si="10"/>
        <v>18992.2</v>
      </c>
      <c r="H49" s="30">
        <f t="shared" si="10"/>
        <v>403709.2</v>
      </c>
      <c r="I49" s="30">
        <f t="shared" si="1"/>
        <v>19967.664919292056</v>
      </c>
      <c r="J49" s="30">
        <f t="shared" si="2"/>
        <v>261.81151478808687</v>
      </c>
    </row>
    <row r="51" spans="1:10" ht="32.25" x14ac:dyDescent="0.85">
      <c r="B51" s="7"/>
      <c r="C51" s="77"/>
      <c r="D51" s="77"/>
      <c r="E51" s="10"/>
      <c r="F51" s="10"/>
      <c r="G51" s="77"/>
      <c r="H51" s="77"/>
      <c r="I51" s="8"/>
      <c r="J51" s="8"/>
    </row>
    <row r="52" spans="1:10" ht="32.25" x14ac:dyDescent="0.85">
      <c r="B52" s="9"/>
      <c r="C52" s="77"/>
      <c r="D52" s="77"/>
      <c r="E52" s="10"/>
      <c r="F52" s="10"/>
      <c r="G52" s="77"/>
      <c r="H52" s="77"/>
      <c r="I52" s="9"/>
      <c r="J52" s="5"/>
    </row>
    <row r="53" spans="1:10" ht="32.25" x14ac:dyDescent="0.85">
      <c r="C53" s="76"/>
      <c r="D53" s="76"/>
      <c r="E53" s="11"/>
      <c r="F53" s="11"/>
      <c r="G53" s="77"/>
      <c r="H53" s="77"/>
    </row>
    <row r="54" spans="1:10" ht="66.75" customHeight="1" x14ac:dyDescent="0.75">
      <c r="C54" s="6"/>
      <c r="D54" s="6"/>
      <c r="E54" s="6"/>
      <c r="F54" s="6"/>
      <c r="G54" s="6"/>
      <c r="H54" s="6"/>
      <c r="I54" s="6"/>
    </row>
  </sheetData>
  <mergeCells count="22">
    <mergeCell ref="A49:B49"/>
    <mergeCell ref="C53:D53"/>
    <mergeCell ref="G53:H53"/>
    <mergeCell ref="A39:A47"/>
    <mergeCell ref="K4:L7"/>
    <mergeCell ref="C51:D51"/>
    <mergeCell ref="G51:H51"/>
    <mergeCell ref="C52:D52"/>
    <mergeCell ref="G52:H52"/>
    <mergeCell ref="M4:O4"/>
    <mergeCell ref="A8:A13"/>
    <mergeCell ref="A14:A18"/>
    <mergeCell ref="A19:A31"/>
    <mergeCell ref="A32:A38"/>
    <mergeCell ref="A4:A7"/>
    <mergeCell ref="K22:P22"/>
    <mergeCell ref="K30:O30"/>
    <mergeCell ref="A1:J1"/>
    <mergeCell ref="A2:B3"/>
    <mergeCell ref="C2:E2"/>
    <mergeCell ref="F2:H2"/>
    <mergeCell ref="I2:J2"/>
  </mergeCells>
  <printOptions horizontalCentered="1"/>
  <pageMargins left="0.7" right="0.7" top="0.75" bottom="0.75" header="0.3" footer="0.3"/>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rightToLeft="1" topLeftCell="A7" zoomScaleNormal="100" workbookViewId="0">
      <selection activeCell="M12" sqref="M12"/>
    </sheetView>
  </sheetViews>
  <sheetFormatPr defaultColWidth="9" defaultRowHeight="15" x14ac:dyDescent="0.25"/>
  <cols>
    <col min="1" max="1" width="7.140625" style="1" customWidth="1"/>
    <col min="2" max="2" width="18" style="1" customWidth="1"/>
    <col min="3" max="10" width="13.28515625" style="1" customWidth="1"/>
    <col min="11" max="11" width="26.42578125" style="1" customWidth="1"/>
    <col min="12" max="12" width="14.42578125" style="1" customWidth="1"/>
    <col min="13" max="17" width="9" style="1"/>
    <col min="18" max="18" width="9" style="1" customWidth="1"/>
    <col min="19" max="16384" width="9" style="1"/>
  </cols>
  <sheetData>
    <row r="1" spans="1:15" ht="23.25" customHeight="1" x14ac:dyDescent="0.25">
      <c r="A1" s="67" t="s">
        <v>62</v>
      </c>
      <c r="B1" s="67"/>
      <c r="C1" s="67"/>
      <c r="D1" s="67"/>
      <c r="E1" s="67"/>
      <c r="F1" s="67"/>
      <c r="G1" s="67"/>
      <c r="H1" s="67"/>
      <c r="I1" s="67"/>
      <c r="J1" s="67"/>
    </row>
    <row r="2" spans="1:15" ht="23.25" customHeight="1" x14ac:dyDescent="0.25">
      <c r="A2" s="68" t="s">
        <v>0</v>
      </c>
      <c r="B2" s="68"/>
      <c r="C2" s="69" t="s">
        <v>51</v>
      </c>
      <c r="D2" s="69"/>
      <c r="E2" s="69"/>
      <c r="F2" s="69" t="s">
        <v>52</v>
      </c>
      <c r="G2" s="69"/>
      <c r="H2" s="69"/>
      <c r="I2" s="69" t="s">
        <v>53</v>
      </c>
      <c r="J2" s="69"/>
    </row>
    <row r="3" spans="1:15" ht="23.25" customHeight="1" x14ac:dyDescent="0.25">
      <c r="A3" s="68"/>
      <c r="B3" s="68"/>
      <c r="C3" s="17" t="s">
        <v>1</v>
      </c>
      <c r="D3" s="17" t="s">
        <v>2</v>
      </c>
      <c r="E3" s="17" t="s">
        <v>3</v>
      </c>
      <c r="F3" s="17" t="s">
        <v>1</v>
      </c>
      <c r="G3" s="17" t="s">
        <v>2</v>
      </c>
      <c r="H3" s="17" t="s">
        <v>3</v>
      </c>
      <c r="I3" s="17" t="s">
        <v>1</v>
      </c>
      <c r="J3" s="17" t="s">
        <v>2</v>
      </c>
      <c r="K3" s="2"/>
      <c r="L3" s="2"/>
    </row>
    <row r="4" spans="1:15" ht="23.25" customHeight="1" x14ac:dyDescent="0.25">
      <c r="A4" s="85" t="s">
        <v>31</v>
      </c>
      <c r="B4" s="18" t="s">
        <v>4</v>
      </c>
      <c r="C4" s="26">
        <f>SUM(زنجان!C4+ماهنشان!C4+خدابنده!C4+خرمدره!C4+ابهر!C4+طارم!C4+سلطانیه!C4+ایجرود!C4)</f>
        <v>18235</v>
      </c>
      <c r="D4" s="26">
        <f>SUM(زنجان!D4+ماهنشان!D4+خدابنده!D4+خرمدره!D4+ابهر!D4+طارم!D4+سلطانیه!D4+ایجرود!D4)</f>
        <v>297240</v>
      </c>
      <c r="E4" s="26">
        <f>SUM(زنجان!E4+ماهنشان!E4+خدابنده!E4+خرمدره!E4+ابهر!E4+طارم!E4+سلطانیه!E4+ایجرود!E4)</f>
        <v>315475</v>
      </c>
      <c r="F4" s="26">
        <f>SUM(زنجان!F4+ماهنشان!F4+خدابنده!F4+خرمدره!F4+ابهر!F4+طارم!F4+سلطانیه!F4+ایجرود!F4)</f>
        <v>72965</v>
      </c>
      <c r="G4" s="26">
        <f>SUM(زنجان!G4+ماهنشان!G4+خدابنده!G4+خرمدره!G4+ابهر!G4+طارم!G4+سلطانیه!G4+ایجرود!G4)</f>
        <v>154702.49</v>
      </c>
      <c r="H4" s="26">
        <f>SUM(زنجان!H4+ماهنشان!H4+خدابنده!H4+خرمدره!H4+ابهر!H4+طارم!H4+سلطانیه!H4+ایجرود!H4)</f>
        <v>227667.49</v>
      </c>
      <c r="I4" s="26">
        <f t="shared" ref="I4:J4" si="0">F4/C4*1000</f>
        <v>4001.3709898546754</v>
      </c>
      <c r="J4" s="26">
        <f t="shared" si="0"/>
        <v>520.46322836764898</v>
      </c>
      <c r="K4" s="93"/>
      <c r="L4" s="94"/>
      <c r="M4" s="80"/>
      <c r="N4" s="80"/>
      <c r="O4" s="80"/>
    </row>
    <row r="5" spans="1:15" ht="23.25" customHeight="1" x14ac:dyDescent="0.25">
      <c r="A5" s="85"/>
      <c r="B5" s="18" t="s">
        <v>5</v>
      </c>
      <c r="C5" s="26">
        <f>SUM(زنجان!C5+ماهنشان!C5+خدابنده!C5+خرمدره!C5+ابهر!C5+طارم!C5+سلطانیه!C5+ایجرود!C5)</f>
        <v>13100</v>
      </c>
      <c r="D5" s="26">
        <f>SUM(زنجان!D5+ماهنشان!D5+خدابنده!D5+خرمدره!D5+ابهر!D5+طارم!D5+سلطانیه!D5+ایجرود!D5)</f>
        <v>28100</v>
      </c>
      <c r="E5" s="26">
        <f>SUM(زنجان!E5+ماهنشان!E5+خدابنده!E5+خرمدره!E5+ابهر!E5+طارم!E5+سلطانیه!E5+ایجرود!E5)</f>
        <v>41200</v>
      </c>
      <c r="F5" s="26">
        <f>SUM(زنجان!F5+ماهنشان!F5+خدابنده!F5+خرمدره!F5+ابهر!F5+طارم!F5+سلطانیه!F5+ایجرود!F5)</f>
        <v>47853</v>
      </c>
      <c r="G5" s="26">
        <f>SUM(زنجان!G5+ماهنشان!G5+خدابنده!G5+خرمدره!G5+ابهر!G5+طارم!G5+سلطانیه!G5+ایجرود!G5)</f>
        <v>11918.9</v>
      </c>
      <c r="H5" s="26">
        <f>SUM(زنجان!H5+ماهنشان!H5+خدابنده!H5+خرمدره!H5+ابهر!H5+طارم!H5+سلطانیه!H5+ایجرود!H5)</f>
        <v>59771.9</v>
      </c>
      <c r="I5" s="26">
        <f t="shared" ref="I5:I49" si="1">F5/C5*1000</f>
        <v>3652.9007633587785</v>
      </c>
      <c r="J5" s="26">
        <f t="shared" ref="J5:J49" si="2">G5/D5*1000</f>
        <v>424.16014234875445</v>
      </c>
      <c r="K5" s="93"/>
      <c r="L5" s="94"/>
    </row>
    <row r="6" spans="1:15" ht="23.25" customHeight="1" x14ac:dyDescent="0.25">
      <c r="A6" s="85"/>
      <c r="B6" s="18" t="s">
        <v>6</v>
      </c>
      <c r="C6" s="26">
        <f>SUM(زنجان!C6+ماهنشان!C6+خدابنده!C6+خرمدره!C6+ابهر!C6+طارم!C6+سلطانیه!C6+ایجرود!C6)</f>
        <v>2650</v>
      </c>
      <c r="D6" s="26">
        <f>SUM(زنجان!D6+ماهنشان!D6+خدابنده!D6+خرمدره!D6+ابهر!D6+طارم!D6+سلطانیه!D6+ایجرود!D6)</f>
        <v>0</v>
      </c>
      <c r="E6" s="26">
        <f>SUM(زنجان!E6+ماهنشان!E6+خدابنده!E6+خرمدره!E6+ابهر!E6+طارم!E6+سلطانیه!E6+ایجرود!E6)</f>
        <v>2650</v>
      </c>
      <c r="F6" s="26">
        <f>SUM(زنجان!F6+ماهنشان!F6+خدابنده!F6+خرمدره!F6+ابهر!F6+طارم!F6+سلطانیه!F6+ایجرود!F6)</f>
        <v>9300</v>
      </c>
      <c r="G6" s="26">
        <f>SUM(زنجان!G6+ماهنشان!G6+خدابنده!G6+خرمدره!G6+ابهر!G6+طارم!G6+سلطانیه!G6+ایجرود!G6)</f>
        <v>0</v>
      </c>
      <c r="H6" s="26">
        <f>SUM(زنجان!H6+ماهنشان!H6+خدابنده!H6+خرمدره!H6+ابهر!H6+طارم!H6+سلطانیه!H6+ایجرود!H6)</f>
        <v>9300</v>
      </c>
      <c r="I6" s="26">
        <f t="shared" si="1"/>
        <v>3509.433962264151</v>
      </c>
      <c r="J6" s="26">
        <v>0</v>
      </c>
      <c r="K6" s="93"/>
      <c r="L6" s="94"/>
    </row>
    <row r="7" spans="1:15" ht="23.25" customHeight="1" x14ac:dyDescent="0.25">
      <c r="A7" s="85"/>
      <c r="B7" s="23" t="s">
        <v>7</v>
      </c>
      <c r="C7" s="24">
        <f t="shared" ref="C7:G7" si="3">SUM(C4:C6)</f>
        <v>33985</v>
      </c>
      <c r="D7" s="24">
        <f t="shared" si="3"/>
        <v>325340</v>
      </c>
      <c r="E7" s="24">
        <f>SUM(E4:E6)</f>
        <v>359325</v>
      </c>
      <c r="F7" s="24">
        <f t="shared" si="3"/>
        <v>130118</v>
      </c>
      <c r="G7" s="24">
        <f t="shared" si="3"/>
        <v>166621.38999999998</v>
      </c>
      <c r="H7" s="24">
        <f>SUM(H4:H6)</f>
        <v>296739.39</v>
      </c>
      <c r="I7" s="44">
        <f t="shared" si="1"/>
        <v>3828.6891275562748</v>
      </c>
      <c r="J7" s="44">
        <f t="shared" si="2"/>
        <v>512.14541710210847</v>
      </c>
      <c r="K7" s="93"/>
      <c r="L7" s="94"/>
    </row>
    <row r="8" spans="1:15" ht="23.25" customHeight="1" x14ac:dyDescent="0.25">
      <c r="A8" s="85" t="s">
        <v>32</v>
      </c>
      <c r="B8" s="18" t="s">
        <v>8</v>
      </c>
      <c r="C8" s="26">
        <f>SUM(زنجان!C8+ماهنشان!C8+خدابنده!C8+خرمدره!C8+ابهر!C8+طارم!C8+سلطانیه!C8+ایجرود!C8)</f>
        <v>12</v>
      </c>
      <c r="D8" s="26">
        <f>SUM(زنجان!D8+ماهنشان!D8+خدابنده!D8+خرمدره!D8+ابهر!D8+طارم!D8+سلطانیه!D8+ایجرود!D8)</f>
        <v>7000</v>
      </c>
      <c r="E8" s="26">
        <f>SUM(زنجان!E8+ماهنشان!E8+خدابنده!E8+خرمدره!E8+ابهر!E8+طارم!E8+سلطانیه!E8+ایجرود!E8)</f>
        <v>7012</v>
      </c>
      <c r="F8" s="26">
        <f>SUM(زنجان!F8+ماهنشان!F8+خدابنده!F8+خرمدره!F8+ابهر!F8+طارم!F8+سلطانیه!F8+ایجرود!F8)</f>
        <v>12</v>
      </c>
      <c r="G8" s="26">
        <f>SUM(زنجان!G8+ماهنشان!G8+خدابنده!G8+خرمدره!G8+ابهر!G8+طارم!G8+سلطانیه!G8+ایجرود!G8)</f>
        <v>1518</v>
      </c>
      <c r="H8" s="26">
        <f>SUM(زنجان!H8+ماهنشان!H8+خدابنده!H8+خرمدره!H8+ابهر!H8+طارم!H8+سلطانیه!H8+ایجرود!H8)</f>
        <v>1530</v>
      </c>
      <c r="I8" s="26">
        <f t="shared" si="1"/>
        <v>1000</v>
      </c>
      <c r="J8" s="26">
        <f t="shared" si="2"/>
        <v>216.85714285714286</v>
      </c>
      <c r="K8" s="62"/>
    </row>
    <row r="9" spans="1:15" ht="23.25" customHeight="1" x14ac:dyDescent="0.25">
      <c r="A9" s="85"/>
      <c r="B9" s="18" t="s">
        <v>9</v>
      </c>
      <c r="C9" s="26">
        <f>SUM(زنجان!C9+ماهنشان!C9+خدابنده!C9+خرمدره!C9+ابهر!C9+طارم!C9+سلطانیه!C9+ایجرود!C9)</f>
        <v>13595</v>
      </c>
      <c r="D9" s="26">
        <f>SUM(زنجان!D9+ماهنشان!D9+خدابنده!D9+خرمدره!D9+ابهر!D9+طارم!D9+سلطانیه!D9+ایجرود!D9)</f>
        <v>0</v>
      </c>
      <c r="E9" s="26">
        <f>SUM(زنجان!E9+ماهنشان!E9+خدابنده!E9+خرمدره!E9+ابهر!E9+طارم!E9+سلطانیه!E9+ایجرود!E9)</f>
        <v>13595</v>
      </c>
      <c r="F9" s="26">
        <f>SUM(زنجان!F9+ماهنشان!F9+خدابنده!F9+خرمدره!F9+ابهر!F9+طارم!F9+سلطانیه!F9+ایجرود!F9)</f>
        <v>37528</v>
      </c>
      <c r="G9" s="26">
        <f>SUM(زنجان!G9+ماهنشان!G9+خدابنده!G9+خرمدره!G9+ابهر!G9+طارم!G9+سلطانیه!G9+ایجرود!G9)</f>
        <v>0</v>
      </c>
      <c r="H9" s="26">
        <f>SUM(زنجان!H9+ماهنشان!H9+خدابنده!H9+خرمدره!H9+ابهر!H9+طارم!H9+سلطانیه!H9+ایجرود!H9)</f>
        <v>37528</v>
      </c>
      <c r="I9" s="26">
        <f t="shared" si="1"/>
        <v>2760.4266274365577</v>
      </c>
      <c r="J9" s="26">
        <v>0</v>
      </c>
      <c r="K9" s="3"/>
    </row>
    <row r="10" spans="1:15" ht="23.25" customHeight="1" x14ac:dyDescent="0.25">
      <c r="A10" s="85"/>
      <c r="B10" s="18" t="s">
        <v>10</v>
      </c>
      <c r="C10" s="26">
        <f>SUM(زنجان!C10+ماهنشان!C10+خدابنده!C10+خرمدره!C10+ابهر!C10+طارم!C10+سلطانیه!C10+ایجرود!C10)</f>
        <v>7</v>
      </c>
      <c r="D10" s="26">
        <f>SUM(زنجان!D10+ماهنشان!D10+خدابنده!D10+خرمدره!D10+ابهر!D10+طارم!D10+سلطانیه!D10+ایجرود!D10)</f>
        <v>10500</v>
      </c>
      <c r="E10" s="26">
        <f>SUM(زنجان!E10+ماهنشان!E10+خدابنده!E10+خرمدره!E10+ابهر!E10+طارم!E10+سلطانیه!E10+ایجرود!E10)</f>
        <v>10507</v>
      </c>
      <c r="F10" s="26">
        <f>SUM(زنجان!F10+ماهنشان!F10+خدابنده!F10+خرمدره!F10+ابهر!F10+طارم!F10+سلطانیه!F10+ایجرود!F10)</f>
        <v>7</v>
      </c>
      <c r="G10" s="26">
        <f>SUM(زنجان!G10+ماهنشان!G10+خدابنده!G10+خرمدره!G10+ابهر!G10+طارم!G10+سلطانیه!G10+ایجرود!G10)</f>
        <v>2917.85</v>
      </c>
      <c r="H10" s="26">
        <f>SUM(زنجان!H10+ماهنشان!H10+خدابنده!H10+خرمدره!H10+ابهر!H10+طارم!H10+سلطانیه!H10+ایجرود!H10)</f>
        <v>2924.85</v>
      </c>
      <c r="I10" s="26">
        <f t="shared" si="1"/>
        <v>1000</v>
      </c>
      <c r="J10" s="26">
        <f t="shared" si="2"/>
        <v>277.89047619047619</v>
      </c>
      <c r="K10" s="3"/>
    </row>
    <row r="11" spans="1:15" ht="23.25" customHeight="1" x14ac:dyDescent="0.25">
      <c r="A11" s="85"/>
      <c r="B11" s="18" t="s">
        <v>54</v>
      </c>
      <c r="C11" s="26">
        <f>SUM(زنجان!C11+ماهنشان!C11+خدابنده!C11+خرمدره!C11+ابهر!C11+طارم!C11+سلطانیه!C11+ایجرود!C11)</f>
        <v>1750</v>
      </c>
      <c r="D11" s="26">
        <f>SUM(زنجان!D11+ماهنشان!D11+خدابنده!D11+خرمدره!D11+ابهر!D11+طارم!D11+سلطانیه!D11+ایجرود!D11)</f>
        <v>0</v>
      </c>
      <c r="E11" s="26">
        <f>SUM(زنجان!E11+ماهنشان!E11+خدابنده!E11+خرمدره!E11+ابهر!E11+طارم!E11+سلطانیه!E11+ایجرود!E11)</f>
        <v>1750</v>
      </c>
      <c r="F11" s="26">
        <f>SUM(زنجان!F11+ماهنشان!F11+خدابنده!F11+خرمدره!F11+ابهر!F11+طارم!F11+سلطانیه!F11+ایجرود!F11)</f>
        <v>4375</v>
      </c>
      <c r="G11" s="26">
        <f>SUM(زنجان!G11+ماهنشان!G11+خدابنده!G11+خرمدره!G11+ابهر!G11+طارم!G11+سلطانیه!G11+ایجرود!G11)</f>
        <v>0</v>
      </c>
      <c r="H11" s="26">
        <f>SUM(زنجان!H11+ماهنشان!H11+خدابنده!H11+خرمدره!H11+ابهر!H11+طارم!H11+سلطانیه!H11+ایجرود!H11)</f>
        <v>4375</v>
      </c>
      <c r="I11" s="26">
        <f t="shared" si="1"/>
        <v>2500</v>
      </c>
      <c r="J11" s="26">
        <v>0</v>
      </c>
      <c r="K11" s="3"/>
    </row>
    <row r="12" spans="1:15" ht="23.25" customHeight="1" x14ac:dyDescent="0.25">
      <c r="A12" s="85"/>
      <c r="B12" s="18" t="s">
        <v>11</v>
      </c>
      <c r="C12" s="26">
        <f>SUM(زنجان!C12+ماهنشان!C12+خدابنده!C12+خرمدره!C12+ابهر!C12+طارم!C12+سلطانیه!C12+ایجرود!C12)</f>
        <v>16</v>
      </c>
      <c r="D12" s="26">
        <f>SUM(زنجان!D12+ماهنشان!D12+خدابنده!D12+خرمدره!D12+ابهر!D12+طارم!D12+سلطانیه!D12+ایجرود!D12)</f>
        <v>0</v>
      </c>
      <c r="E12" s="26">
        <f>SUM(زنجان!E12+ماهنشان!E12+خدابنده!E12+خرمدره!E12+ابهر!E12+طارم!E12+سلطانیه!E12+ایجرود!E12)</f>
        <v>16</v>
      </c>
      <c r="F12" s="26">
        <f>SUM(زنجان!F12+ماهنشان!F12+خدابنده!F12+خرمدره!F12+ابهر!F12+طارم!F12+سلطانیه!F12+ایجرود!F12)</f>
        <v>32</v>
      </c>
      <c r="G12" s="26">
        <f>SUM(زنجان!G12+ماهنشان!G12+خدابنده!G12+خرمدره!G12+ابهر!G12+طارم!G12+سلطانیه!G12+ایجرود!G12)</f>
        <v>0</v>
      </c>
      <c r="H12" s="26">
        <f>SUM(زنجان!H12+ماهنشان!H12+خدابنده!H12+خرمدره!H12+ابهر!H12+طارم!H12+سلطانیه!H12+ایجرود!H12)</f>
        <v>32</v>
      </c>
      <c r="I12" s="26">
        <f t="shared" si="1"/>
        <v>2000</v>
      </c>
      <c r="J12" s="26">
        <v>0</v>
      </c>
      <c r="K12" s="3"/>
    </row>
    <row r="13" spans="1:15" ht="23.25" customHeight="1" x14ac:dyDescent="0.25">
      <c r="A13" s="85"/>
      <c r="B13" s="23" t="s">
        <v>12</v>
      </c>
      <c r="C13" s="24">
        <f>SUM(C8:C12)</f>
        <v>15380</v>
      </c>
      <c r="D13" s="24">
        <f>SUM(D8:D12)</f>
        <v>17500</v>
      </c>
      <c r="E13" s="24">
        <f>SUM(E8:E12)</f>
        <v>32880</v>
      </c>
      <c r="F13" s="24">
        <f t="shared" ref="F13:H13" si="4">SUM(F8:F12)</f>
        <v>41954</v>
      </c>
      <c r="G13" s="24">
        <f t="shared" si="4"/>
        <v>4435.8500000000004</v>
      </c>
      <c r="H13" s="24">
        <f t="shared" si="4"/>
        <v>46389.85</v>
      </c>
      <c r="I13" s="44">
        <f t="shared" si="1"/>
        <v>2727.8283485045517</v>
      </c>
      <c r="J13" s="44">
        <f t="shared" si="2"/>
        <v>253.47714285714289</v>
      </c>
      <c r="K13" s="3"/>
    </row>
    <row r="14" spans="1:15" ht="23.25" customHeight="1" x14ac:dyDescent="0.25">
      <c r="A14" s="85" t="s">
        <v>33</v>
      </c>
      <c r="B14" s="18" t="s">
        <v>13</v>
      </c>
      <c r="C14" s="45">
        <f>SUM(زنجان!C14+ماهنشان!C14+خدابنده!C14+خرمدره!C14+ابهر!C14+طارم!C14+سلطانیه!C14+ایجرود!C14)</f>
        <v>270</v>
      </c>
      <c r="D14" s="45">
        <f>SUM(زنجان!D14+ماهنشان!D14+خدابنده!D14+خرمدره!D14+ابهر!D14+طارم!D14+سلطانیه!D14+ایجرود!D14)</f>
        <v>0</v>
      </c>
      <c r="E14" s="45">
        <f>SUM(زنجان!E14+ماهنشان!E14+خدابنده!E14+خرمدره!E14+ابهر!E14+طارم!E14+سلطانیه!E14+ایجرود!E14)</f>
        <v>270</v>
      </c>
      <c r="F14" s="45">
        <f>SUM(زنجان!F14+ماهنشان!F14+خدابنده!F14+خرمدره!F14+ابهر!F14+طارم!F14+سلطانیه!F14+ایجرود!F14)</f>
        <v>8100</v>
      </c>
      <c r="G14" s="45">
        <f>SUM(زنجان!G14+ماهنشان!G14+خدابنده!G14+خرمدره!G14+ابهر!G14+طارم!G14+سلطانیه!G14+ایجرود!G14)</f>
        <v>0</v>
      </c>
      <c r="H14" s="45">
        <f>SUM(زنجان!H14+ماهنشان!H14+خدابنده!H14+خرمدره!H14+ابهر!H14+طارم!H14+سلطانیه!H14+ایجرود!H14)</f>
        <v>8100</v>
      </c>
      <c r="I14" s="26">
        <f t="shared" si="1"/>
        <v>30000</v>
      </c>
      <c r="J14" s="26">
        <v>0</v>
      </c>
    </row>
    <row r="15" spans="1:15" ht="23.25" customHeight="1" x14ac:dyDescent="0.25">
      <c r="A15" s="85"/>
      <c r="B15" s="18" t="s">
        <v>14</v>
      </c>
      <c r="C15" s="26">
        <f>SUM(زنجان!C15+ماهنشان!C15+خدابنده!C15+خرمدره!C15+ابهر!C15+طارم!C15+سلطانیه!C15+ایجرود!C15)</f>
        <v>77</v>
      </c>
      <c r="D15" s="26">
        <f>SUM(زنجان!D15+ماهنشان!D15+خدابنده!D15+خرمدره!D15+ابهر!D15+طارم!D15+سلطانیه!D15+ایجرود!D15)</f>
        <v>0</v>
      </c>
      <c r="E15" s="26">
        <f>SUM(زنجان!E15+ماهنشان!E15+خدابنده!E15+خرمدره!E15+ابهر!E15+طارم!E15+سلطانیه!E15+ایجرود!E15)</f>
        <v>77</v>
      </c>
      <c r="F15" s="26">
        <f>SUM(زنجان!F15+ماهنشان!F15+خدابنده!F15+خرمدره!F15+ابهر!F15+طارم!F15+سلطانیه!F15+ایجرود!F15)</f>
        <v>93</v>
      </c>
      <c r="G15" s="26">
        <f>SUM(زنجان!G15+ماهنشان!G15+خدابنده!G15+خرمدره!G15+ابهر!G15+طارم!G15+سلطانیه!G15+ایجرود!G15)</f>
        <v>0</v>
      </c>
      <c r="H15" s="26">
        <f>SUM(زنجان!H15+ماهنشان!H15+خدابنده!H15+خرمدره!H15+ابهر!H15+طارم!H15+سلطانیه!H15+ایجرود!H15)</f>
        <v>93</v>
      </c>
      <c r="I15" s="26">
        <f t="shared" si="1"/>
        <v>1207.7922077922078</v>
      </c>
      <c r="J15" s="26">
        <v>0</v>
      </c>
    </row>
    <row r="16" spans="1:15" ht="23.25" customHeight="1" x14ac:dyDescent="0.25">
      <c r="A16" s="85"/>
      <c r="B16" s="18" t="s">
        <v>15</v>
      </c>
      <c r="C16" s="26">
        <f>SUM(زنجان!C16+ماهنشان!C16+خدابنده!C16+خرمدره!C16+ابهر!C16+طارم!C16+سلطانیه!C16+ایجرود!C16)</f>
        <v>906</v>
      </c>
      <c r="D16" s="26">
        <f>SUM(زنجان!D16+ماهنشان!D16+خدابنده!D16+خرمدره!D16+ابهر!D16+طارم!D16+سلطانیه!D16+ایجرود!D16)</f>
        <v>0</v>
      </c>
      <c r="E16" s="26">
        <f>SUM(زنجان!E16+ماهنشان!E16+خدابنده!E16+خرمدره!E16+ابهر!E16+طارم!E16+سلطانیه!E16+ایجرود!E16)</f>
        <v>906</v>
      </c>
      <c r="F16" s="26">
        <f>SUM(زنجان!F16+ماهنشان!F16+خدابنده!F16+خرمدره!F16+ابهر!F16+طارم!F16+سلطانیه!F16+ایجرود!F16)</f>
        <v>471.98</v>
      </c>
      <c r="G16" s="26">
        <f>SUM(زنجان!G16+ماهنشان!G16+خدابنده!G16+خرمدره!G16+ابهر!G16+طارم!G16+سلطانیه!G16+ایجرود!G16)</f>
        <v>0</v>
      </c>
      <c r="H16" s="26">
        <f>SUM(زنجان!H16+ماهنشان!H16+خدابنده!H16+خرمدره!H16+ابهر!H16+طارم!H16+سلطانیه!H16+ایجرود!H16)</f>
        <v>471.98</v>
      </c>
      <c r="I16" s="26">
        <f t="shared" si="1"/>
        <v>520.94922737306842</v>
      </c>
      <c r="J16" s="26">
        <v>0</v>
      </c>
    </row>
    <row r="17" spans="1:16" ht="23.25" customHeight="1" x14ac:dyDescent="0.25">
      <c r="A17" s="85"/>
      <c r="B17" s="18" t="s">
        <v>37</v>
      </c>
      <c r="C17" s="26">
        <f>SUM(زنجان!C17+ماهنشان!C17+خدابنده!C17+خرمدره!C17+ابهر!C17+طارم!C17+سلطانیه!C17+ایجرود!C17)</f>
        <v>0</v>
      </c>
      <c r="D17" s="26">
        <f>SUM(زنجان!D17+ماهنشان!D17+خدابنده!D17+خرمدره!D17+ابهر!D17+طارم!D17+سلطانیه!D17+ایجرود!D17)</f>
        <v>274.5</v>
      </c>
      <c r="E17" s="26">
        <f>SUM(زنجان!E17+ماهنشان!E17+خدابنده!E17+خرمدره!E17+ابهر!E17+طارم!E17+سلطانیه!E17+ایجرود!E17)</f>
        <v>274.5</v>
      </c>
      <c r="F17" s="26">
        <f>SUM(زنجان!F17+ماهنشان!F17+خدابنده!F17+خرمدره!F17+ابهر!F17+طارم!F17+سلطانیه!F17+ایجرود!F17)</f>
        <v>0</v>
      </c>
      <c r="G17" s="26">
        <f>SUM(زنجان!G17+ماهنشان!G17+خدابنده!G17+خرمدره!G17+ابهر!G17+طارم!G17+سلطانیه!G17+ایجرود!G17)</f>
        <v>36.700000000000003</v>
      </c>
      <c r="H17" s="26">
        <f>SUM(زنجان!H17+ماهنشان!H17+خدابنده!H17+خرمدره!H17+ابهر!H17+طارم!H17+سلطانیه!H17+ایجرود!H17)</f>
        <v>36.700000000000003</v>
      </c>
      <c r="I17" s="26">
        <v>0</v>
      </c>
      <c r="J17" s="26">
        <f t="shared" si="2"/>
        <v>133.69763205828781</v>
      </c>
    </row>
    <row r="18" spans="1:16" ht="23.25" customHeight="1" x14ac:dyDescent="0.25">
      <c r="A18" s="85"/>
      <c r="B18" s="23" t="s">
        <v>16</v>
      </c>
      <c r="C18" s="24">
        <f t="shared" ref="C18:H18" si="5">SUM(C14:C17)</f>
        <v>1253</v>
      </c>
      <c r="D18" s="24">
        <f t="shared" si="5"/>
        <v>274.5</v>
      </c>
      <c r="E18" s="24">
        <f t="shared" si="5"/>
        <v>1527.5</v>
      </c>
      <c r="F18" s="24">
        <f>SUM(F14:F17)</f>
        <v>8664.98</v>
      </c>
      <c r="G18" s="24">
        <f t="shared" si="5"/>
        <v>36.700000000000003</v>
      </c>
      <c r="H18" s="24">
        <f t="shared" si="5"/>
        <v>8701.68</v>
      </c>
      <c r="I18" s="44">
        <f t="shared" si="1"/>
        <v>6915.3870710295287</v>
      </c>
      <c r="J18" s="44">
        <f t="shared" si="2"/>
        <v>133.69763205828781</v>
      </c>
    </row>
    <row r="19" spans="1:16" ht="23.25" customHeight="1" x14ac:dyDescent="0.25">
      <c r="A19" s="85" t="s">
        <v>34</v>
      </c>
      <c r="B19" s="18" t="s">
        <v>17</v>
      </c>
      <c r="C19" s="27">
        <f>SUM(زنجان!C19+ماهنشان!C19+خدابنده!C19+خرمدره!C19+ابهر!C19+طارم!C19+سلطانیه!C19+ایجرود!C19)</f>
        <v>7430</v>
      </c>
      <c r="D19" s="27">
        <f>SUM(زنجان!D19+ماهنشان!D19+خدابنده!D19+خرمدره!D19+ابهر!D19+طارم!D19+سلطانیه!D19+ایجرود!D19)</f>
        <v>0</v>
      </c>
      <c r="E19" s="27">
        <f>SUM(زنجان!E19+ماهنشان!E19+خدابنده!E19+خرمدره!E19+ابهر!E19+طارم!E19+سلطانیه!E19+ایجرود!E19)</f>
        <v>7430</v>
      </c>
      <c r="F19" s="27">
        <f>SUM(زنجان!F19+ماهنشان!F19+خدابنده!F19+خرمدره!F19+ابهر!F19+طارم!F19+سلطانیه!F19+ایجرود!F19)</f>
        <v>290000</v>
      </c>
      <c r="G19" s="27">
        <f>SUM(زنجان!G19+ماهنشان!G19+خدابنده!G19+خرمدره!G19+ابهر!G19+طارم!G19+سلطانیه!G19+ایجرود!G19)</f>
        <v>0</v>
      </c>
      <c r="H19" s="27">
        <f>SUM(زنجان!H19+ماهنشان!H19+خدابنده!H19+خرمدره!H19+ابهر!H19+طارم!H19+سلطانیه!H19+ایجرود!H19)</f>
        <v>290000</v>
      </c>
      <c r="I19" s="26">
        <f t="shared" si="1"/>
        <v>39030.955585464333</v>
      </c>
      <c r="J19" s="26">
        <v>0</v>
      </c>
    </row>
    <row r="20" spans="1:16" ht="23.25" customHeight="1" x14ac:dyDescent="0.25">
      <c r="A20" s="85"/>
      <c r="B20" s="18" t="s">
        <v>18</v>
      </c>
      <c r="C20" s="27">
        <f>SUM(زنجان!C20+ماهنشان!C20+خدابنده!C20+خرمدره!C20+ابهر!C20+طارم!C20+سلطانیه!C20+ایجرود!C20)</f>
        <v>2830</v>
      </c>
      <c r="D20" s="26">
        <f>SUM(ایجرود:زنجان!D20)</f>
        <v>0</v>
      </c>
      <c r="E20" s="27">
        <f>SUM(زنجان!E20+ماهنشان!E20+خدابنده!E20+خرمدره!E20+ابهر!E20+طارم!E20+سلطانیه!E20+ایجرود!E20)</f>
        <v>2830</v>
      </c>
      <c r="F20" s="27">
        <f>SUM(زنجان!F20+ماهنشان!F20+خدابنده!F20+خرمدره!F20+ابهر!F20+طارم!F20+سلطانیه!F20+ایجرود!F20)</f>
        <v>151500</v>
      </c>
      <c r="G20" s="26">
        <f>SUM(ایجرود:زنجان!G20)</f>
        <v>0</v>
      </c>
      <c r="H20" s="27">
        <f>SUM(زنجان!H20+ماهنشان!H20+خدابنده!H20+خرمدره!H20+ابهر!H20+طارم!H20+سلطانیه!H20+ایجرود!H20)</f>
        <v>151500</v>
      </c>
      <c r="I20" s="26">
        <f t="shared" si="1"/>
        <v>53533.568904593638</v>
      </c>
      <c r="J20" s="26">
        <v>0</v>
      </c>
    </row>
    <row r="21" spans="1:16" ht="23.25" customHeight="1" x14ac:dyDescent="0.25">
      <c r="A21" s="85"/>
      <c r="B21" s="18" t="s">
        <v>19</v>
      </c>
      <c r="C21" s="27">
        <f>SUM(زنجان!C21+ماهنشان!C21+خدابنده!C21+خرمدره!C21+ابهر!C21+طارم!C21+سلطانیه!C21+ایجرود!C21)</f>
        <v>5005</v>
      </c>
      <c r="D21" s="26">
        <f>SUM(ایجرود:زنجان!D21)</f>
        <v>0</v>
      </c>
      <c r="E21" s="27">
        <f>SUM(زنجان!E21+ماهنشان!E21+خدابنده!E21+خرمدره!E21+ابهر!E21+طارم!E21+سلطانیه!E21+ایجرود!E21)</f>
        <v>5005</v>
      </c>
      <c r="F21" s="27">
        <f>SUM(زنجان!F21+ماهنشان!F21+خدابنده!F21+خرمدره!F21+ابهر!F21+طارم!F21+سلطانیه!F21+ایجرود!F21)</f>
        <v>292830</v>
      </c>
      <c r="G21" s="26">
        <f>SUM(ایجرود:زنجان!G21)</f>
        <v>0</v>
      </c>
      <c r="H21" s="27">
        <f>SUM(زنجان!H21+ماهنشان!H21+خدابنده!H21+خرمدره!H21+ابهر!H21+طارم!H21+سلطانیه!H21+ایجرود!H21)</f>
        <v>292830</v>
      </c>
      <c r="I21" s="26">
        <f t="shared" si="1"/>
        <v>58507.492507492505</v>
      </c>
      <c r="J21" s="26">
        <v>0</v>
      </c>
    </row>
    <row r="22" spans="1:16" ht="23.25" customHeight="1" x14ac:dyDescent="0.25">
      <c r="A22" s="85"/>
      <c r="B22" s="18" t="s">
        <v>38</v>
      </c>
      <c r="C22" s="27">
        <f>SUM(زنجان!C22+ماهنشان!C22+خدابنده!C22+خرمدره!C22+ابهر!C22+طارم!C22+سلطانیه!C22+ایجرود!C22)</f>
        <v>1725</v>
      </c>
      <c r="D22" s="26">
        <f>SUM(ایجرود:زنجان!D22)</f>
        <v>0</v>
      </c>
      <c r="E22" s="27">
        <f>SUM(زنجان!E22+ماهنشان!E22+خدابنده!E22+خرمدره!E22+ابهر!E22+طارم!E22+سلطانیه!E22+ایجرود!E22)</f>
        <v>1725</v>
      </c>
      <c r="F22" s="27">
        <f>SUM(زنجان!F22+ماهنشان!F22+خدابنده!F22+خرمدره!F22+ابهر!F22+طارم!F22+سلطانیه!F22+ایجرود!F22)</f>
        <v>70780</v>
      </c>
      <c r="G22" s="26">
        <f>SUM(ایجرود:زنجان!G22)</f>
        <v>0</v>
      </c>
      <c r="H22" s="27">
        <f>SUM(زنجان!H22+ماهنشان!H22+خدابنده!H22+خرمدره!H22+ابهر!H22+طارم!H22+سلطانیه!H22+ایجرود!H22)</f>
        <v>70780</v>
      </c>
      <c r="I22" s="26">
        <f t="shared" si="1"/>
        <v>41031.884057971016</v>
      </c>
      <c r="J22" s="26">
        <v>0</v>
      </c>
    </row>
    <row r="23" spans="1:16" ht="23.25" customHeight="1" x14ac:dyDescent="0.25">
      <c r="A23" s="85"/>
      <c r="B23" s="18" t="s">
        <v>55</v>
      </c>
      <c r="C23" s="27">
        <f>SUM(زنجان!C23+ماهنشان!C23+خدابنده!C23+خرمدره!C23+ابهر!C23+طارم!C23+سلطانیه!C23+ایجرود!C23)</f>
        <v>123</v>
      </c>
      <c r="D23" s="26">
        <f>SUM(ایجرود:زنجان!D23)</f>
        <v>0</v>
      </c>
      <c r="E23" s="27">
        <f>SUM(زنجان!E23+ماهنشان!E23+خدابنده!E23+خرمدره!E23+ابهر!E23+طارم!E23+سلطانیه!E23+ایجرود!E23)</f>
        <v>123</v>
      </c>
      <c r="F23" s="27">
        <f>SUM(زنجان!F23+ماهنشان!F23+خدابنده!F23+خرمدره!F23+ابهر!F23+طارم!F23+سلطانیه!F23+ایجرود!F23)</f>
        <v>3230</v>
      </c>
      <c r="G23" s="26">
        <f>SUM(ایجرود:زنجان!G23)</f>
        <v>0</v>
      </c>
      <c r="H23" s="27">
        <f>SUM(زنجان!H23+ماهنشان!H23+خدابنده!H23+خرمدره!H23+ابهر!H23+طارم!H23+سلطانیه!H23+ایجرود!H23)</f>
        <v>3230</v>
      </c>
      <c r="I23" s="26">
        <f t="shared" si="1"/>
        <v>26260.162601626016</v>
      </c>
      <c r="J23" s="26">
        <v>0</v>
      </c>
    </row>
    <row r="24" spans="1:16" ht="23.25" customHeight="1" x14ac:dyDescent="0.25">
      <c r="A24" s="85"/>
      <c r="B24" s="18" t="s">
        <v>39</v>
      </c>
      <c r="C24" s="27">
        <f>SUM(زنجان!C24+ماهنشان!C24+خدابنده!C24+خرمدره!C24+ابهر!C24+طارم!C24+سلطانیه!C24+ایجرود!C24)</f>
        <v>172</v>
      </c>
      <c r="D24" s="26">
        <f>SUM(ایجرود:زنجان!D24)</f>
        <v>0</v>
      </c>
      <c r="E24" s="27">
        <f>SUM(زنجان!E24+ماهنشان!E24+خدابنده!E24+خرمدره!E24+ابهر!E24+طارم!E24+سلطانیه!E24+ایجرود!E24)</f>
        <v>172</v>
      </c>
      <c r="F24" s="27">
        <f>SUM(زنجان!F24+ماهنشان!F24+خدابنده!F24+خرمدره!F24+ابهر!F24+طارم!F24+سلطانیه!F24+ایجرود!F24)</f>
        <v>9830</v>
      </c>
      <c r="G24" s="26">
        <f>SUM(ایجرود:زنجان!G24)</f>
        <v>0</v>
      </c>
      <c r="H24" s="27">
        <f>SUM(زنجان!H24+ماهنشان!H24+خدابنده!H24+خرمدره!H24+ابهر!H24+طارم!H24+سلطانیه!H24+ایجرود!H24)</f>
        <v>9830</v>
      </c>
      <c r="I24" s="26">
        <f t="shared" si="1"/>
        <v>57151.162790697679</v>
      </c>
      <c r="J24" s="26">
        <v>0</v>
      </c>
    </row>
    <row r="25" spans="1:16" ht="23.25" customHeight="1" x14ac:dyDescent="0.25">
      <c r="A25" s="85"/>
      <c r="B25" s="18" t="s">
        <v>56</v>
      </c>
      <c r="C25" s="27">
        <f>SUM(زنجان!C25+ماهنشان!C25+خدابنده!C25+خرمدره!C25+ابهر!C25+طارم!C25+سلطانیه!C25+ایجرود!C25)</f>
        <v>271</v>
      </c>
      <c r="D25" s="26">
        <f>SUM(ایجرود:زنجان!D25)</f>
        <v>0</v>
      </c>
      <c r="E25" s="27">
        <f>SUM(زنجان!E25+ماهنشان!E25+خدابنده!E25+خرمدره!E25+ابهر!E25+طارم!E25+سلطانیه!E25+ایجرود!E25)</f>
        <v>271</v>
      </c>
      <c r="F25" s="27">
        <f>SUM(زنجان!F25+ماهنشان!F25+خدابنده!F25+خرمدره!F25+ابهر!F25+طارم!F25+سلطانیه!F25+ایجرود!F25)</f>
        <v>8710</v>
      </c>
      <c r="G25" s="26">
        <f>SUM(ایجرود:زنجان!G25)</f>
        <v>0</v>
      </c>
      <c r="H25" s="27">
        <f>SUM(زنجان!H25+ماهنشان!H25+خدابنده!H25+خرمدره!H25+ابهر!H25+طارم!H25+سلطانیه!H25+ایجرود!H25)</f>
        <v>8710</v>
      </c>
      <c r="I25" s="26">
        <f t="shared" si="1"/>
        <v>32140.221402214025</v>
      </c>
      <c r="J25" s="26">
        <v>0</v>
      </c>
      <c r="P25" s="4"/>
    </row>
    <row r="26" spans="1:16" ht="23.25" customHeight="1" x14ac:dyDescent="0.25">
      <c r="A26" s="85"/>
      <c r="B26" s="18" t="s">
        <v>40</v>
      </c>
      <c r="C26" s="27">
        <f>SUM(زنجان!C26+ماهنشان!C26+خدابنده!C26+خرمدره!C26+ابهر!C26+طارم!C26+سلطانیه!C26+ایجرود!C26)</f>
        <v>180</v>
      </c>
      <c r="D26" s="26">
        <f>SUM(ایجرود:زنجان!D26)</f>
        <v>0</v>
      </c>
      <c r="E26" s="27">
        <f>SUM(زنجان!E26+ماهنشان!E26+خدابنده!E26+خرمدره!E26+ابهر!E26+طارم!E26+سلطانیه!E26+ایجرود!E26)</f>
        <v>180</v>
      </c>
      <c r="F26" s="27">
        <f>SUM(زنجان!F26+ماهنشان!F26+خدابنده!F26+خرمدره!F26+ابهر!F26+طارم!F26+سلطانیه!F26+ایجرود!F26)</f>
        <v>12910</v>
      </c>
      <c r="G26" s="26">
        <f>SUM(ایجرود:زنجان!G26)</f>
        <v>0</v>
      </c>
      <c r="H26" s="27">
        <f>SUM(زنجان!H26+ماهنشان!H26+خدابنده!H26+خرمدره!H26+ابهر!H26+طارم!H26+سلطانیه!H26+ایجرود!H26)</f>
        <v>12910</v>
      </c>
      <c r="I26" s="26">
        <f t="shared" si="1"/>
        <v>71722.222222222234</v>
      </c>
      <c r="J26" s="26">
        <v>0</v>
      </c>
    </row>
    <row r="27" spans="1:16" ht="23.25" customHeight="1" x14ac:dyDescent="0.25">
      <c r="A27" s="85"/>
      <c r="B27" s="18" t="s">
        <v>41</v>
      </c>
      <c r="C27" s="27">
        <f>SUM(زنجان!C27+ماهنشان!C27+خدابنده!C27+خرمدره!C27+ابهر!C27+طارم!C27+سلطانیه!C27+ایجرود!C27)</f>
        <v>830</v>
      </c>
      <c r="D27" s="26">
        <f>SUM(ایجرود:زنجان!D27)</f>
        <v>0</v>
      </c>
      <c r="E27" s="27">
        <f>SUM(زنجان!E27+ماهنشان!E27+خدابنده!E27+خرمدره!E27+ابهر!E27+طارم!E27+سلطانیه!E27+ایجرود!E27)</f>
        <v>830</v>
      </c>
      <c r="F27" s="27">
        <f>SUM(زنجان!F27+ماهنشان!F27+خدابنده!F27+خرمدره!F27+ابهر!F27+طارم!F27+سلطانیه!F27+ایجرود!F27)</f>
        <v>7650</v>
      </c>
      <c r="G27" s="26">
        <f>SUM(ایجرود:زنجان!G27)</f>
        <v>0</v>
      </c>
      <c r="H27" s="27">
        <f>SUM(زنجان!H27+ماهنشان!H27+خدابنده!H27+خرمدره!H27+ابهر!H27+طارم!H27+سلطانیه!H27+ایجرود!H27)</f>
        <v>7650</v>
      </c>
      <c r="I27" s="26">
        <f t="shared" si="1"/>
        <v>9216.8674698795166</v>
      </c>
      <c r="J27" s="26">
        <v>0</v>
      </c>
    </row>
    <row r="28" spans="1:16" ht="23.25" customHeight="1" x14ac:dyDescent="0.25">
      <c r="A28" s="85"/>
      <c r="B28" s="18" t="s">
        <v>42</v>
      </c>
      <c r="C28" s="27">
        <f>SUM(زنجان!C28+ماهنشان!C28+خدابنده!C28+خرمدره!C28+ابهر!C28+طارم!C28+سلطانیه!C28+ایجرود!C28)</f>
        <v>267</v>
      </c>
      <c r="D28" s="26">
        <f>SUM(ایجرود:زنجان!D28)</f>
        <v>0</v>
      </c>
      <c r="E28" s="27">
        <f>SUM(زنجان!E28+ماهنشان!E28+خدابنده!E28+خرمدره!E28+ابهر!E28+طارم!E28+سلطانیه!E28+ایجرود!E28)</f>
        <v>267</v>
      </c>
      <c r="F28" s="27">
        <f>SUM(زنجان!F28+ماهنشان!F28+خدابنده!F28+خرمدره!F28+ابهر!F28+طارم!F28+سلطانیه!F28+ایجرود!F28)</f>
        <v>2972</v>
      </c>
      <c r="G28" s="26">
        <f>SUM(ایجرود:زنجان!G28)</f>
        <v>0</v>
      </c>
      <c r="H28" s="27">
        <f>SUM(زنجان!H28+ماهنشان!H28+خدابنده!H28+خرمدره!H28+ابهر!H28+طارم!H28+سلطانیه!H28+ایجرود!H28)</f>
        <v>2972</v>
      </c>
      <c r="I28" s="26">
        <f t="shared" si="1"/>
        <v>11131.086142322098</v>
      </c>
      <c r="J28" s="26">
        <v>0</v>
      </c>
    </row>
    <row r="29" spans="1:16" ht="23.25" customHeight="1" x14ac:dyDescent="0.25">
      <c r="A29" s="85"/>
      <c r="B29" s="18" t="s">
        <v>43</v>
      </c>
      <c r="C29" s="27">
        <f>SUM(زنجان!C29+ماهنشان!C29+خدابنده!C29+خرمدره!C29+ابهر!C29+طارم!C29+سلطانیه!C29+ایجرود!C29)</f>
        <v>5</v>
      </c>
      <c r="D29" s="26">
        <f>SUM(ایجرود:زنجان!D29)</f>
        <v>0</v>
      </c>
      <c r="E29" s="27">
        <f>SUM(زنجان!E29+ماهنشان!E29+خدابنده!E29+خرمدره!E29+ابهر!E29+طارم!E29+سلطانیه!E29+ایجرود!E29)</f>
        <v>5</v>
      </c>
      <c r="F29" s="27">
        <f>SUM(زنجان!F29+ماهنشان!F29+خدابنده!F29+خرمدره!F29+ابهر!F29+طارم!F29+سلطانیه!F29+ایجرود!F29)</f>
        <v>30</v>
      </c>
      <c r="G29" s="26">
        <f>SUM(ایجرود:زنجان!G29)</f>
        <v>0</v>
      </c>
      <c r="H29" s="27">
        <f>SUM(زنجان!H29+ماهنشان!H29+خدابنده!H29+خرمدره!H29+ابهر!H29+طارم!H29+سلطانیه!H29+ایجرود!H29)</f>
        <v>30</v>
      </c>
      <c r="I29" s="26">
        <f t="shared" si="1"/>
        <v>6000</v>
      </c>
      <c r="J29" s="26">
        <v>0</v>
      </c>
    </row>
    <row r="30" spans="1:16" ht="23.25" customHeight="1" x14ac:dyDescent="0.25">
      <c r="A30" s="85"/>
      <c r="B30" s="18" t="s">
        <v>57</v>
      </c>
      <c r="C30" s="27">
        <f>SUM(زنجان!C30+ماهنشان!C30+خدابنده!C30+خرمدره!C30+ابهر!C30+طارم!C30+سلطانیه!C30+ایجرود!C30)</f>
        <v>258</v>
      </c>
      <c r="D30" s="26">
        <f>SUM(ایجرود:زنجان!D30)</f>
        <v>0</v>
      </c>
      <c r="E30" s="27">
        <f>SUM(زنجان!E30+ماهنشان!E30+خدابنده!E30+خرمدره!E30+ابهر!E30+طارم!E30+سلطانیه!E30+ایجرود!E30)</f>
        <v>258</v>
      </c>
      <c r="F30" s="27">
        <f>SUM(زنجان!F30+ماهنشان!F30+خدابنده!F30+خرمدره!F30+ابهر!F30+طارم!F30+سلطانیه!F30+ایجرود!F30)</f>
        <v>4811</v>
      </c>
      <c r="G30" s="26">
        <f>SUM(ایجرود:زنجان!G30)</f>
        <v>0</v>
      </c>
      <c r="H30" s="27">
        <f>SUM(زنجان!H30+ماهنشان!H30+خدابنده!H30+خرمدره!H30+ابهر!H30+طارم!H30+سلطانیه!H30+ایجرود!H30)</f>
        <v>4811</v>
      </c>
      <c r="I30" s="26">
        <f t="shared" si="1"/>
        <v>18647.286821705424</v>
      </c>
      <c r="J30" s="26">
        <v>0</v>
      </c>
    </row>
    <row r="31" spans="1:16" ht="23.25" customHeight="1" x14ac:dyDescent="0.25">
      <c r="A31" s="85"/>
      <c r="B31" s="23" t="s">
        <v>20</v>
      </c>
      <c r="C31" s="24">
        <f>SUM(C19:C30)</f>
        <v>19096</v>
      </c>
      <c r="D31" s="24">
        <f t="shared" ref="D31:H31" si="6">SUM(D19:D30)</f>
        <v>0</v>
      </c>
      <c r="E31" s="24">
        <f>SUM(E19:E30)</f>
        <v>19096</v>
      </c>
      <c r="F31" s="24">
        <f t="shared" si="6"/>
        <v>855253</v>
      </c>
      <c r="G31" s="24">
        <f t="shared" si="6"/>
        <v>0</v>
      </c>
      <c r="H31" s="24">
        <f t="shared" si="6"/>
        <v>855253</v>
      </c>
      <c r="I31" s="44">
        <f t="shared" si="1"/>
        <v>44787.023460410557</v>
      </c>
      <c r="J31" s="44">
        <v>0</v>
      </c>
    </row>
    <row r="32" spans="1:16" ht="23.25" customHeight="1" x14ac:dyDescent="0.25">
      <c r="A32" s="85" t="s">
        <v>35</v>
      </c>
      <c r="B32" s="18" t="s">
        <v>21</v>
      </c>
      <c r="C32" s="26">
        <f>SUM(زنجان!C32+ماهنشان!C32+خدابنده!C32+خرمدره!C32+ابهر!C32+طارم!C32+سلطانیه!C32+ایجرود!C32)</f>
        <v>690</v>
      </c>
      <c r="D32" s="26">
        <f>SUM(زنجان!D32+ماهنشان!D32+خدابنده!D32+خرمدره!D32+ابهر!D32+طارم!D32+سلطانیه!D32+ایجرود!D32)</f>
        <v>0</v>
      </c>
      <c r="E32" s="26">
        <f>SUM(زنجان!E32+ماهنشان!E32+خدابنده!E32+خرمدره!E32+ابهر!E32+طارم!E32+سلطانیه!E32+ایجرود!E32)</f>
        <v>690</v>
      </c>
      <c r="F32" s="26">
        <f>SUM(زنجان!F32+ماهنشان!F32+خدابنده!F32+خرمدره!F32+ابهر!F32+طارم!F32+سلطانیه!F32+ایجرود!F32)</f>
        <v>27600</v>
      </c>
      <c r="G32" s="26">
        <f>SUM(زنجان!G32+ماهنشان!G32+خدابنده!G32+خرمدره!G32+ابهر!G32+طارم!G32+سلطانیه!G32+ایجرود!G32)</f>
        <v>0</v>
      </c>
      <c r="H32" s="26">
        <f>SUM(زنجان!H32+ماهنشان!H32+خدابنده!H32+خرمدره!H32+ابهر!H32+طارم!H32+سلطانیه!H32+ایجرود!H32)</f>
        <v>27600</v>
      </c>
      <c r="I32" s="26">
        <f t="shared" si="1"/>
        <v>40000</v>
      </c>
      <c r="J32" s="26">
        <v>0</v>
      </c>
    </row>
    <row r="33" spans="1:10" ht="23.25" customHeight="1" x14ac:dyDescent="0.25">
      <c r="A33" s="85"/>
      <c r="B33" s="18" t="s">
        <v>22</v>
      </c>
      <c r="C33" s="26">
        <f>SUM(زنجان!C33+ماهنشان!C33+خدابنده!C33+خرمدره!C33+ابهر!C33+طارم!C33+سلطانیه!C33+ایجرود!C33)</f>
        <v>1550</v>
      </c>
      <c r="D33" s="26">
        <f>SUM(زنجان!D33+ماهنشان!D33+خدابنده!D33+خرمدره!D33+ابهر!D33+طارم!D33+سلطانیه!D33+ایجرود!D33)</f>
        <v>0</v>
      </c>
      <c r="E33" s="26">
        <f>SUM(زنجان!E33+ماهنشان!E33+خدابنده!E33+خرمدره!E33+ابهر!E33+طارم!E33+سلطانیه!E33+ایجرود!E33)</f>
        <v>1550</v>
      </c>
      <c r="F33" s="26">
        <f>SUM(زنجان!F33+ماهنشان!F33+خدابنده!F33+خرمدره!F33+ابهر!F33+طارم!F33+سلطانیه!F33+ایجرود!F33)</f>
        <v>99200</v>
      </c>
      <c r="G33" s="26">
        <f>SUM(زنجان!G33+ماهنشان!G33+خدابنده!G33+خرمدره!G33+ابهر!G33+طارم!G33+سلطانیه!G33+ایجرود!G33)</f>
        <v>0</v>
      </c>
      <c r="H33" s="26">
        <f>SUM(زنجان!H33+ماهنشان!H33+خدابنده!H33+خرمدره!H33+ابهر!H33+طارم!H33+سلطانیه!H33+ایجرود!H33)</f>
        <v>99200</v>
      </c>
      <c r="I33" s="26">
        <f t="shared" si="1"/>
        <v>64000</v>
      </c>
      <c r="J33" s="26">
        <v>0</v>
      </c>
    </row>
    <row r="34" spans="1:10" ht="23.25" customHeight="1" x14ac:dyDescent="0.25">
      <c r="A34" s="85"/>
      <c r="B34" s="18" t="s">
        <v>23</v>
      </c>
      <c r="C34" s="26">
        <f>SUM(زنجان!C34+ماهنشان!C34+خدابنده!C34+خرمدره!C34+ابهر!C34+طارم!C34+سلطانیه!C34+ایجرود!C34)</f>
        <v>815</v>
      </c>
      <c r="D34" s="26">
        <f>SUM(زنجان!D34+ماهنشان!D34+خدابنده!D34+خرمدره!D34+ابهر!D34+طارم!D34+سلطانیه!D34+ایجرود!D34)</f>
        <v>0</v>
      </c>
      <c r="E34" s="26">
        <f>SUM(زنجان!E34+ماهنشان!E34+خدابنده!E34+خرمدره!E34+ابهر!E34+طارم!E34+سلطانیه!E34+ایجرود!E34)</f>
        <v>815</v>
      </c>
      <c r="F34" s="26">
        <f>SUM(زنجان!F34+ماهنشان!F34+خدابنده!F34+خرمدره!F34+ابهر!F34+طارم!F34+سلطانیه!F34+ایجرود!F34)</f>
        <v>28600</v>
      </c>
      <c r="G34" s="26">
        <f>SUM(زنجان!G34+ماهنشان!G34+خدابنده!G34+خرمدره!G34+ابهر!G34+طارم!G34+سلطانیه!G34+ایجرود!G34)</f>
        <v>0</v>
      </c>
      <c r="H34" s="26">
        <f>SUM(زنجان!H34+ماهنشان!H34+خدابنده!H34+خرمدره!H34+ابهر!H34+طارم!H34+سلطانیه!H34+ایجرود!H34)</f>
        <v>28600</v>
      </c>
      <c r="I34" s="26">
        <f t="shared" si="1"/>
        <v>35092.024539877304</v>
      </c>
      <c r="J34" s="26">
        <v>0</v>
      </c>
    </row>
    <row r="35" spans="1:10" ht="23.25" customHeight="1" x14ac:dyDescent="0.25">
      <c r="A35" s="85"/>
      <c r="B35" s="18" t="s">
        <v>44</v>
      </c>
      <c r="C35" s="26">
        <f>SUM(زنجان!C35+ماهنشان!C35+خدابنده!C35+خرمدره!C35+ابهر!C35+طارم!C35+سلطانیه!C35+ایجرود!C35)</f>
        <v>1665</v>
      </c>
      <c r="D35" s="26">
        <f>SUM(زنجان!D35+ماهنشان!D35+خدابنده!D35+خرمدره!D35+ابهر!D35+طارم!D35+سلطانیه!D35+ایجرود!D35)</f>
        <v>0</v>
      </c>
      <c r="E35" s="26">
        <f>SUM(زنجان!E35+ماهنشان!E35+خدابنده!E35+خرمدره!E35+ابهر!E35+طارم!E35+سلطانیه!E35+ایجرود!E35)</f>
        <v>1665</v>
      </c>
      <c r="F35" s="26">
        <f>SUM(زنجان!F35+ماهنشان!F35+خدابنده!F35+خرمدره!F35+ابهر!F35+طارم!F35+سلطانیه!F35+ایجرود!F35)</f>
        <v>58350</v>
      </c>
      <c r="G35" s="26">
        <f>SUM(زنجان!G35+ماهنشان!G35+خدابنده!G35+خرمدره!G35+ابهر!G35+طارم!G35+سلطانیه!G35+ایجرود!G35)</f>
        <v>0</v>
      </c>
      <c r="H35" s="26">
        <f>SUM(زنجان!H35+ماهنشان!H35+خدابنده!H35+خرمدره!H35+ابهر!H35+طارم!H35+سلطانیه!H35+ایجرود!H35)</f>
        <v>58350</v>
      </c>
      <c r="I35" s="26">
        <f t="shared" si="1"/>
        <v>35045.045045045044</v>
      </c>
      <c r="J35" s="26">
        <v>0</v>
      </c>
    </row>
    <row r="36" spans="1:10" ht="23.25" customHeight="1" x14ac:dyDescent="0.25">
      <c r="A36" s="85"/>
      <c r="B36" s="18" t="s">
        <v>45</v>
      </c>
      <c r="C36" s="26">
        <f>SUM(زنجان!C36+ماهنشان!C36+خدابنده!C36+خرمدره!C36+ابهر!C36+طارم!C36+سلطانیه!C36+ایجرود!C36)</f>
        <v>112</v>
      </c>
      <c r="D36" s="26">
        <f>SUM(زنجان!D36+ماهنشان!D36+خدابنده!D36+خرمدره!D36+ابهر!D36+طارم!D36+سلطانیه!D36+ایجرود!D36)</f>
        <v>0</v>
      </c>
      <c r="E36" s="26">
        <f>SUM(زنجان!E36+ماهنشان!E36+خدابنده!E36+خرمدره!E36+ابهر!E36+طارم!E36+سلطانیه!E36+ایجرود!E36)</f>
        <v>112</v>
      </c>
      <c r="F36" s="26">
        <f>SUM(زنجان!F36+ماهنشان!F36+خدابنده!F36+خرمدره!F36+ابهر!F36+طارم!F36+سلطانیه!F36+ایجرود!F36)</f>
        <v>4072</v>
      </c>
      <c r="G36" s="26">
        <f>SUM(زنجان!G36+ماهنشان!G36+خدابنده!G36+خرمدره!G36+ابهر!G36+طارم!G36+سلطانیه!G36+ایجرود!G36)</f>
        <v>0</v>
      </c>
      <c r="H36" s="26">
        <f>SUM(زنجان!H36+ماهنشان!H36+خدابنده!H36+خرمدره!H36+ابهر!H36+طارم!H36+سلطانیه!H36+ایجرود!H36)</f>
        <v>4072</v>
      </c>
      <c r="I36" s="26">
        <f t="shared" si="1"/>
        <v>36357.142857142855</v>
      </c>
      <c r="J36" s="26">
        <v>0</v>
      </c>
    </row>
    <row r="37" spans="1:10" ht="23.25" customHeight="1" x14ac:dyDescent="0.25">
      <c r="A37" s="85"/>
      <c r="B37" s="18" t="s">
        <v>24</v>
      </c>
      <c r="C37" s="26">
        <f>SUM(زنجان!C37+ماهنشان!C37+خدابنده!C37+خرمدره!C37+ابهر!C37+طارم!C37+سلطانیه!C37+ایجرود!C37)</f>
        <v>10</v>
      </c>
      <c r="D37" s="26">
        <f>SUM(زنجان!D37+ماهنشان!D37+خدابنده!D37+خرمدره!D37+ابهر!D37+طارم!D37+سلطانیه!D37+ایجرود!D37)</f>
        <v>0</v>
      </c>
      <c r="E37" s="26">
        <f>SUM(زنجان!E37+ماهنشان!E37+خدابنده!E37+خرمدره!E37+ابهر!E37+طارم!E37+سلطانیه!E37+ایجرود!E37)</f>
        <v>10</v>
      </c>
      <c r="F37" s="26">
        <f>SUM(زنجان!F37+ماهنشان!F37+خدابنده!F37+خرمدره!F37+ابهر!F37+طارم!F37+سلطانیه!F37+ایجرود!F37)</f>
        <v>300</v>
      </c>
      <c r="G37" s="26">
        <f>SUM(زنجان!G37+ماهنشان!G37+خدابنده!G37+خرمدره!G37+ابهر!G37+طارم!G37+سلطانیه!G37+ایجرود!G37)</f>
        <v>0</v>
      </c>
      <c r="H37" s="26">
        <f>SUM(زنجان!H37+ماهنشان!H37+خدابنده!H37+خرمدره!H37+ابهر!H37+طارم!H37+سلطانیه!H37+ایجرود!H37)</f>
        <v>300</v>
      </c>
      <c r="I37" s="26">
        <f t="shared" si="1"/>
        <v>30000</v>
      </c>
      <c r="J37" s="26">
        <v>0</v>
      </c>
    </row>
    <row r="38" spans="1:10" ht="23.25" customHeight="1" x14ac:dyDescent="0.25">
      <c r="A38" s="85"/>
      <c r="B38" s="23" t="s">
        <v>25</v>
      </c>
      <c r="C38" s="24">
        <f>SUM(C32:C37)</f>
        <v>4842</v>
      </c>
      <c r="D38" s="24">
        <f t="shared" ref="D38:F38" si="7">SUM(D32:D37)</f>
        <v>0</v>
      </c>
      <c r="E38" s="24">
        <f t="shared" si="7"/>
        <v>4842</v>
      </c>
      <c r="F38" s="24">
        <f t="shared" si="7"/>
        <v>218122</v>
      </c>
      <c r="G38" s="24">
        <f>SUM(G32:G37)</f>
        <v>0</v>
      </c>
      <c r="H38" s="24">
        <f t="shared" ref="H38" si="8">SUM(H32:H37)</f>
        <v>218122</v>
      </c>
      <c r="I38" s="44">
        <f t="shared" si="1"/>
        <v>45047.914085088807</v>
      </c>
      <c r="J38" s="44">
        <v>0</v>
      </c>
    </row>
    <row r="39" spans="1:10" ht="23.25" customHeight="1" x14ac:dyDescent="0.25">
      <c r="A39" s="85" t="s">
        <v>36</v>
      </c>
      <c r="B39" s="18" t="s">
        <v>26</v>
      </c>
      <c r="C39" s="26">
        <f>SUM(زنجان!C39+ماهنشان!C39+خدابنده!C39+خرمدره!C39+ابهر!C39+طارم!C39+سلطانیه!C39+ایجرود!C39)</f>
        <v>28920</v>
      </c>
      <c r="D39" s="26">
        <f>SUM(زنجان!D39+ماهنشان!D39+خدابنده!D39+خرمدره!D39+ابهر!D39+طارم!D39+سلطانیه!D39+ایجرود!D39)</f>
        <v>4950</v>
      </c>
      <c r="E39" s="26">
        <f>SUM(زنجان!E39+ماهنشان!E39+خدابنده!E39+خرمدره!E39+ابهر!E39+طارم!E39+سلطانیه!E39+ایجرود!E39)</f>
        <v>33870</v>
      </c>
      <c r="F39" s="26">
        <f>SUM(زنجان!F39+ماهنشان!F39+خدابنده!F39+خرمدره!F39+ابهر!F39+طارم!F39+سلطانیه!F39+ایجرود!F39)</f>
        <v>245848</v>
      </c>
      <c r="G39" s="26">
        <f>SUM(زنجان!G39+ماهنشان!G39+خدابنده!G39+خرمدره!G39+ابهر!G39+طارم!G39+سلطانیه!G39+ایجرود!G39)</f>
        <v>5742</v>
      </c>
      <c r="H39" s="26">
        <f>SUM(زنجان!H39+ماهنشان!H39+خدابنده!H39+خرمدره!H39+ابهر!H39+طارم!H39+سلطانیه!H39+ایجرود!H39)</f>
        <v>251590</v>
      </c>
      <c r="I39" s="26">
        <f t="shared" si="1"/>
        <v>8500.9681881051183</v>
      </c>
      <c r="J39" s="26">
        <f t="shared" si="2"/>
        <v>1160</v>
      </c>
    </row>
    <row r="40" spans="1:10" ht="23.25" customHeight="1" x14ac:dyDescent="0.25">
      <c r="A40" s="85"/>
      <c r="B40" s="18" t="s">
        <v>27</v>
      </c>
      <c r="C40" s="26">
        <f>SUM(زنجان!C40+ماهنشان!C40+خدابنده!C40+خرمدره!C40+ابهر!C40+طارم!C40+سلطانیه!C40+ایجرود!C40)</f>
        <v>1564</v>
      </c>
      <c r="D40" s="26">
        <f>SUM(زنجان!D40+ماهنشان!D40+خدابنده!D40+خرمدره!D40+ابهر!D40+طارم!D40+سلطانیه!D40+ایجرود!D40)</f>
        <v>0</v>
      </c>
      <c r="E40" s="26">
        <f>SUM(زنجان!E40+ماهنشان!E40+خدابنده!E40+خرمدره!E40+ابهر!E40+طارم!E40+سلطانیه!E40+ایجرود!E40)</f>
        <v>1564</v>
      </c>
      <c r="F40" s="26">
        <f>SUM(زنجان!F40+ماهنشان!F40+خدابنده!F40+خرمدره!F40+ابهر!F40+طارم!F40+سلطانیه!F40+ایجرود!F40)</f>
        <v>87591</v>
      </c>
      <c r="G40" s="26">
        <f>SUM(زنجان!G40+ماهنشان!G40+خدابنده!G40+خرمدره!G40+ابهر!G40+طارم!G40+سلطانیه!G40+ایجرود!G40)</f>
        <v>0</v>
      </c>
      <c r="H40" s="26">
        <f>SUM(زنجان!H40+ماهنشان!H40+خدابنده!H40+خرمدره!H40+ابهر!H40+طارم!H40+سلطانیه!H40+ایجرود!H40)</f>
        <v>87591</v>
      </c>
      <c r="I40" s="26">
        <f t="shared" si="1"/>
        <v>56004.47570332481</v>
      </c>
      <c r="J40" s="26">
        <v>0</v>
      </c>
    </row>
    <row r="41" spans="1:10" ht="23.25" customHeight="1" x14ac:dyDescent="0.25">
      <c r="A41" s="85"/>
      <c r="B41" s="18" t="s">
        <v>46</v>
      </c>
      <c r="C41" s="26">
        <f>SUM(زنجان!C41+ماهنشان!C41+خدابنده!C41+خرمدره!C41+ابهر!C41+طارم!C41+سلطانیه!C41+ایجرود!C41)</f>
        <v>147</v>
      </c>
      <c r="D41" s="26">
        <f>SUM(زنجان!D41+ماهنشان!D41+خدابنده!D41+خرمدره!D41+ابهر!D41+طارم!D41+سلطانیه!D41+ایجرود!D41)</f>
        <v>0</v>
      </c>
      <c r="E41" s="26">
        <f>SUM(زنجان!E41+ماهنشان!E41+خدابنده!E41+خرمدره!E41+ابهر!E41+طارم!E41+سلطانیه!E41+ایجرود!E41)</f>
        <v>147</v>
      </c>
      <c r="F41" s="26">
        <f>SUM(زنجان!F41+ماهنشان!F41+خدابنده!F41+خرمدره!F41+ابهر!F41+طارم!F41+سلطانیه!F41+ایجرود!F41)</f>
        <v>8821</v>
      </c>
      <c r="G41" s="26">
        <f>SUM(زنجان!G41+ماهنشان!G41+خدابنده!G41+خرمدره!G41+ابهر!G41+طارم!G41+سلطانیه!G41+ایجرود!G41)</f>
        <v>0</v>
      </c>
      <c r="H41" s="26">
        <f>SUM(زنجان!H41+ماهنشان!H41+خدابنده!H41+خرمدره!H41+ابهر!H41+طارم!H41+سلطانیه!H41+ایجرود!H41)</f>
        <v>8821</v>
      </c>
      <c r="I41" s="26">
        <f t="shared" si="1"/>
        <v>60006.802721088432</v>
      </c>
      <c r="J41" s="26">
        <v>0</v>
      </c>
    </row>
    <row r="42" spans="1:10" ht="23.25" customHeight="1" x14ac:dyDescent="0.25">
      <c r="A42" s="85"/>
      <c r="B42" s="18" t="s">
        <v>47</v>
      </c>
      <c r="C42" s="26">
        <f>SUM(زنجان!C42+ماهنشان!C42+خدابنده!C42+خرمدره!C42+ابهر!C42+طارم!C42+سلطانیه!C42+ایجرود!C42)</f>
        <v>257</v>
      </c>
      <c r="D42" s="26">
        <f>SUM(زنجان!D42+ماهنشان!D42+خدابنده!D42+خرمدره!D42+ابهر!D42+طارم!D42+سلطانیه!D42+ایجرود!D42)</f>
        <v>6.5</v>
      </c>
      <c r="E42" s="26">
        <f>SUM(زنجان!E42+ماهنشان!E42+خدابنده!E42+خرمدره!E42+ابهر!E42+طارم!E42+سلطانیه!E42+ایجرود!E42)</f>
        <v>263.5</v>
      </c>
      <c r="F42" s="26">
        <f>SUM(زنجان!F42+ماهنشان!F42+خدابنده!F42+خرمدره!F42+ابهر!F42+طارم!F42+سلطانیه!F42+ایجرود!F42)</f>
        <v>1542</v>
      </c>
      <c r="G42" s="26">
        <f>SUM(زنجان!G42+ماهنشان!G42+خدابنده!G42+خرمدره!G42+ابهر!G42+طارم!G42+سلطانیه!G42+ایجرود!G42)</f>
        <v>9</v>
      </c>
      <c r="H42" s="26">
        <f>SUM(زنجان!H42+ماهنشان!H42+خدابنده!H42+خرمدره!H42+ابهر!H42+طارم!H42+سلطانیه!H42+ایجرود!H42)</f>
        <v>1551</v>
      </c>
      <c r="I42" s="26">
        <f t="shared" si="1"/>
        <v>6000</v>
      </c>
      <c r="J42" s="26">
        <f t="shared" si="2"/>
        <v>1384.6153846153845</v>
      </c>
    </row>
    <row r="43" spans="1:10" ht="23.25" customHeight="1" x14ac:dyDescent="0.25">
      <c r="A43" s="85"/>
      <c r="B43" s="18" t="s">
        <v>48</v>
      </c>
      <c r="C43" s="26">
        <f>SUM(زنجان!C43+ماهنشان!C43+خدابنده!C43+خرمدره!C43+ابهر!C43+طارم!C43+سلطانیه!C43+ایجرود!C43)</f>
        <v>18</v>
      </c>
      <c r="D43" s="26">
        <f>SUM(زنجان!D43+ماهنشان!D43+خدابنده!D43+خرمدره!D43+ابهر!D43+طارم!D43+سلطانیه!D43+ایجرود!D43)</f>
        <v>18</v>
      </c>
      <c r="E43" s="26">
        <f>SUM(زنجان!E43+ماهنشان!E43+خدابنده!E43+خرمدره!E43+ابهر!E43+طارم!E43+سلطانیه!E43+ایجرود!E43)</f>
        <v>36</v>
      </c>
      <c r="F43" s="26">
        <f>SUM(زنجان!F43+ماهنشان!F43+خدابنده!F43+خرمدره!F43+ابهر!F43+طارم!F43+سلطانیه!F43+ایجرود!F43)</f>
        <v>99.899999999999991</v>
      </c>
      <c r="G43" s="26">
        <f>SUM(زنجان!G43+ماهنشان!G43+خدابنده!G43+خرمدره!G43+ابهر!G43+طارم!G43+سلطانیه!G43+ایجرود!G43)</f>
        <v>16.3</v>
      </c>
      <c r="H43" s="26">
        <f>SUM(زنجان!H43+ماهنشان!H43+خدابنده!H43+خرمدره!H43+ابهر!H43+طارم!H43+سلطانیه!H43+ایجرود!H43)</f>
        <v>116.19999999999999</v>
      </c>
      <c r="I43" s="26">
        <f t="shared" si="1"/>
        <v>5550</v>
      </c>
      <c r="J43" s="26">
        <f t="shared" si="2"/>
        <v>905.55555555555554</v>
      </c>
    </row>
    <row r="44" spans="1:10" ht="23.25" customHeight="1" x14ac:dyDescent="0.25">
      <c r="A44" s="85"/>
      <c r="B44" s="18" t="s">
        <v>49</v>
      </c>
      <c r="C44" s="26">
        <f>SUM(زنجان!C44+ماهنشان!C44+خدابنده!C44+خرمدره!C44+ابهر!C44+طارم!C44+سلطانیه!C44+ایجرود!C44)</f>
        <v>70</v>
      </c>
      <c r="D44" s="26">
        <f>SUM(زنجان!D44+ماهنشان!D44+خدابنده!D44+خرمدره!D44+ابهر!D44+طارم!D44+سلطانیه!D44+ایجرود!D44)</f>
        <v>0</v>
      </c>
      <c r="E44" s="26">
        <f>SUM(زنجان!E44+ماهنشان!E44+خدابنده!E44+خرمدره!E44+ابهر!E44+طارم!E44+سلطانیه!E44+ایجرود!E44)</f>
        <v>70</v>
      </c>
      <c r="F44" s="26">
        <f>SUM(زنجان!F44+ماهنشان!F44+خدابنده!F44+خرمدره!F44+ابهر!F44+طارم!F44+سلطانیه!F44+ایجرود!F44)</f>
        <v>173.6</v>
      </c>
      <c r="G44" s="26">
        <f>SUM(زنجان!G44+ماهنشان!G44+خدابنده!G44+خرمدره!G44+ابهر!G44+طارم!G44+سلطانیه!G44+ایجرود!G44)</f>
        <v>0</v>
      </c>
      <c r="H44" s="26">
        <f>SUM(زنجان!H44+ماهنشان!H44+خدابنده!H44+خرمدره!H44+ابهر!H44+طارم!H44+سلطانیه!H44+ایجرود!H44)</f>
        <v>173.6</v>
      </c>
      <c r="I44" s="26">
        <f t="shared" si="1"/>
        <v>2480</v>
      </c>
      <c r="J44" s="26">
        <v>0</v>
      </c>
    </row>
    <row r="45" spans="1:10" ht="23.25" customHeight="1" x14ac:dyDescent="0.25">
      <c r="A45" s="85"/>
      <c r="B45" s="18" t="s">
        <v>50</v>
      </c>
      <c r="C45" s="26">
        <f>SUM(زنجان!C45+ماهنشان!C45+خدابنده!C45+خرمدره!C45+ابهر!C45+طارم!C45+سلطانیه!C45+ایجرود!C45)</f>
        <v>82</v>
      </c>
      <c r="D45" s="26">
        <f>SUM(زنجان!D45+ماهنشان!D45+خدابنده!D45+خرمدره!D45+ابهر!D45+طارم!D45+سلطانیه!D45+ایجرود!D45)</f>
        <v>2</v>
      </c>
      <c r="E45" s="26">
        <f>SUM(زنجان!E45+ماهنشان!E45+خدابنده!E45+خرمدره!E45+ابهر!E45+طارم!E45+سلطانیه!E45+ایجرود!E45)</f>
        <v>84</v>
      </c>
      <c r="F45" s="26">
        <f>SUM(زنجان!F45+ماهنشان!F45+خدابنده!F45+خرمدره!F45+ابهر!F45+طارم!F45+سلطانیه!F45+ایجرود!F45)</f>
        <v>533.9</v>
      </c>
      <c r="G45" s="26">
        <f>SUM(زنجان!G45+ماهنشان!G45+خدابنده!G45+خرمدره!G45+ابهر!G45+طارم!G45+سلطانیه!G45+ایجرود!G45)</f>
        <v>4</v>
      </c>
      <c r="H45" s="26">
        <f>SUM(زنجان!H45+ماهنشان!H45+خدابنده!H45+خرمدره!H45+ابهر!H45+طارم!H45+سلطانیه!H45+ایجرود!H45)</f>
        <v>537.9</v>
      </c>
      <c r="I45" s="26">
        <f t="shared" si="1"/>
        <v>6510.9756097560976</v>
      </c>
      <c r="J45" s="26">
        <f t="shared" si="2"/>
        <v>2000</v>
      </c>
    </row>
    <row r="46" spans="1:10" ht="23.25" customHeight="1" x14ac:dyDescent="0.25">
      <c r="A46" s="85"/>
      <c r="B46" s="18" t="s">
        <v>70</v>
      </c>
      <c r="C46" s="26">
        <f>SUM(زنجان!C46+ماهنشان!C46+خدابنده!C46+خرمدره!C46+ابهر!C46+طارم!C46+سلطانیه!C46+ایجرود!C46)</f>
        <v>241</v>
      </c>
      <c r="D46" s="26">
        <f>SUM(زنجان!D46+ماهنشان!D46+خدابنده!D46+خرمدره!D46+ابهر!D46+طارم!D46+سلطانیه!D46+ایجرود!D46)</f>
        <v>706</v>
      </c>
      <c r="E46" s="26">
        <f>SUM(زنجان!E46+ماهنشان!E46+خدابنده!E46+خرمدره!E46+ابهر!E46+طارم!E46+سلطانیه!E46+ایجرود!E46)</f>
        <v>947</v>
      </c>
      <c r="F46" s="26">
        <f>SUM(زنجان!F46+ماهنشان!F46+خدابنده!F46+خرمدره!F46+ابهر!F46+طارم!F46+سلطانیه!F46+ایجرود!F46)</f>
        <v>6582</v>
      </c>
      <c r="G46" s="26">
        <f>SUM(زنجان!G46+ماهنشان!G46+خدابنده!G46+خرمدره!G46+ابهر!G46+طارم!G46+سلطانیه!G46+ایجرود!G46)</f>
        <v>1285.6000000000001</v>
      </c>
      <c r="H46" s="26">
        <f>SUM(زنجان!H46+ماهنشان!H46+خدابنده!H46+خرمدره!H46+ابهر!H46+طارم!H46+سلطانیه!H46+ایجرود!H46)</f>
        <v>7867.6</v>
      </c>
      <c r="I46" s="26">
        <f t="shared" si="1"/>
        <v>27311.203319502074</v>
      </c>
      <c r="J46" s="26">
        <f t="shared" si="2"/>
        <v>1820.9631728045329</v>
      </c>
    </row>
    <row r="47" spans="1:10" ht="23.25" customHeight="1" x14ac:dyDescent="0.25">
      <c r="A47" s="85"/>
      <c r="B47" s="23" t="s">
        <v>29</v>
      </c>
      <c r="C47" s="24">
        <f>SUM(C39:C46)</f>
        <v>31299</v>
      </c>
      <c r="D47" s="24">
        <f t="shared" ref="D47:H47" si="9">SUM(D39:D46)</f>
        <v>5682.5</v>
      </c>
      <c r="E47" s="24">
        <f t="shared" si="9"/>
        <v>36981.5</v>
      </c>
      <c r="F47" s="24">
        <f t="shared" si="9"/>
        <v>351191.4</v>
      </c>
      <c r="G47" s="24">
        <f t="shared" si="9"/>
        <v>7056.9000000000005</v>
      </c>
      <c r="H47" s="24">
        <f t="shared" si="9"/>
        <v>358248.3</v>
      </c>
      <c r="I47" s="44">
        <f t="shared" si="1"/>
        <v>11220.531007380428</v>
      </c>
      <c r="J47" s="44">
        <f t="shared" si="2"/>
        <v>1241.8653761548615</v>
      </c>
    </row>
    <row r="48" spans="1:10" ht="23.25" customHeight="1" x14ac:dyDescent="0.25">
      <c r="A48" s="61"/>
      <c r="B48" s="23" t="s">
        <v>58</v>
      </c>
      <c r="C48" s="44">
        <f>SUM(زنجان!C48+ماهنشان!C48+خدابنده!C48+خرمدره!C48+ابهر!C48+طارم!C48+سلطانیه!C48+ایجرود!C48)</f>
        <v>240</v>
      </c>
      <c r="D48" s="44">
        <f>SUM(زنجان!D48+ماهنشان!D48+خدابنده!D48+خرمدره!D48+ابهر!D48+طارم!D48+سلطانیه!D48+ایجرود!D48)</f>
        <v>0</v>
      </c>
      <c r="E48" s="44">
        <f>SUM(زنجان!E48+ماهنشان!E48+خدابنده!E48+خرمدره!E48+ابهر!E48+طارم!E48+سلطانیه!E48+ایجرود!E48)</f>
        <v>240</v>
      </c>
      <c r="F48" s="44">
        <f>SUM(زنجان!F48+ماهنشان!F48+خدابنده!F48+خرمدره!F48+ابهر!F48+طارم!F48+سلطانیه!F48+ایجرود!F48)</f>
        <v>1000</v>
      </c>
      <c r="G48" s="44">
        <f>SUM(زنجان!G48+ماهنشان!G48+خدابنده!G48+خرمدره!G48+ابهر!G48+طارم!G48+سلطانیه!G48+ایجرود!G48)</f>
        <v>0</v>
      </c>
      <c r="H48" s="44">
        <f>SUM(زنجان!H48+ماهنشان!H48+خدابنده!H48+خرمدره!H48+ابهر!H48+طارم!H48+سلطانیه!H48+ایجرود!H48)</f>
        <v>1000</v>
      </c>
      <c r="I48" s="44">
        <f t="shared" si="1"/>
        <v>4166.666666666667</v>
      </c>
      <c r="J48" s="44">
        <v>0</v>
      </c>
    </row>
    <row r="49" spans="1:10" ht="23.25" customHeight="1" x14ac:dyDescent="0.25">
      <c r="A49" s="92" t="s">
        <v>30</v>
      </c>
      <c r="B49" s="92"/>
      <c r="C49" s="29">
        <f>SUM(C7+C13+C18+C31+C38+C47+C48)</f>
        <v>106095</v>
      </c>
      <c r="D49" s="29">
        <f>SUM(D7+D13+D18+D31+D38+D47+D48)</f>
        <v>348797</v>
      </c>
      <c r="E49" s="29">
        <f>SUM(E7+E13+E18+E31+E38+E47+E48)</f>
        <v>454892</v>
      </c>
      <c r="F49" s="29">
        <f t="shared" ref="F49:H49" si="10">SUM(F7+F13+F18+F31+F38+F47+F48)</f>
        <v>1606303.38</v>
      </c>
      <c r="G49" s="29">
        <f t="shared" si="10"/>
        <v>178150.84</v>
      </c>
      <c r="H49" s="29">
        <f t="shared" si="10"/>
        <v>1784454.22</v>
      </c>
      <c r="I49" s="46">
        <f t="shared" si="1"/>
        <v>15140.236391912907</v>
      </c>
      <c r="J49" s="46">
        <f t="shared" si="2"/>
        <v>510.75794803280996</v>
      </c>
    </row>
    <row r="50" spans="1:10" ht="23.25" customHeight="1" x14ac:dyDescent="0.25">
      <c r="A50" s="58"/>
      <c r="B50" s="58"/>
      <c r="C50" s="59"/>
      <c r="D50" s="59"/>
      <c r="E50" s="59"/>
      <c r="F50" s="59"/>
      <c r="G50" s="59"/>
      <c r="H50" s="59"/>
      <c r="I50" s="60"/>
      <c r="J50" s="60"/>
    </row>
    <row r="51" spans="1:10" ht="40.5" customHeight="1" x14ac:dyDescent="0.55000000000000004">
      <c r="B51" s="91" t="s">
        <v>72</v>
      </c>
      <c r="C51" s="91"/>
      <c r="D51" s="91"/>
      <c r="E51" s="91"/>
      <c r="F51" s="91"/>
      <c r="G51" s="91"/>
      <c r="H51" s="91"/>
      <c r="I51" s="91"/>
      <c r="J51" s="91"/>
    </row>
    <row r="52" spans="1:10" ht="32.25" x14ac:dyDescent="0.85">
      <c r="C52" s="76"/>
      <c r="D52" s="76"/>
      <c r="E52" s="11"/>
      <c r="F52" s="11"/>
      <c r="G52" s="77"/>
      <c r="H52" s="77"/>
    </row>
    <row r="53" spans="1:10" ht="28.5" x14ac:dyDescent="0.75">
      <c r="C53" s="6"/>
      <c r="D53" s="6"/>
      <c r="E53" s="6"/>
      <c r="F53" s="6"/>
      <c r="G53" s="6"/>
      <c r="H53" s="6"/>
      <c r="I53" s="6"/>
    </row>
  </sheetData>
  <mergeCells count="16">
    <mergeCell ref="C52:D52"/>
    <mergeCell ref="G52:H52"/>
    <mergeCell ref="A39:A47"/>
    <mergeCell ref="M4:O4"/>
    <mergeCell ref="A8:A13"/>
    <mergeCell ref="A14:A18"/>
    <mergeCell ref="A19:A31"/>
    <mergeCell ref="A32:A38"/>
    <mergeCell ref="A4:A7"/>
    <mergeCell ref="B51:J51"/>
    <mergeCell ref="A49:B49"/>
    <mergeCell ref="A1:J1"/>
    <mergeCell ref="A2:B3"/>
    <mergeCell ref="C2:E2"/>
    <mergeCell ref="F2:H2"/>
    <mergeCell ref="I2:J2"/>
  </mergeCells>
  <printOptions horizontalCentered="1"/>
  <pageMargins left="0.7" right="0.7" top="0.5" bottom="0.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ایجرود</vt:lpstr>
      <vt:lpstr>سلطانیه</vt:lpstr>
      <vt:lpstr>طارم</vt:lpstr>
      <vt:lpstr>ابهر</vt:lpstr>
      <vt:lpstr>خرمدره</vt:lpstr>
      <vt:lpstr>خدابنده</vt:lpstr>
      <vt:lpstr>ماهنشان</vt:lpstr>
      <vt:lpstr>زنجان</vt:lpstr>
      <vt:lpstr>استان</vt:lpstr>
      <vt:lpstr>ابهر!Print_Area</vt:lpstr>
      <vt:lpstr>استان!Print_Area</vt:lpstr>
      <vt:lpstr>ایجرود!Print_Area</vt:lpstr>
      <vt:lpstr>خدابنده!Print_Area</vt:lpstr>
      <vt:lpstr>خرمدره!Print_Area</vt:lpstr>
      <vt:lpstr>زنجان!Print_Area</vt:lpstr>
      <vt:lpstr>سلطانیه!Print_Area</vt:lpstr>
      <vt:lpstr>طارم!Print_Area</vt:lpstr>
      <vt:lpstr>ماهنشان!Print_Area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g.hadadi</dc:creator>
  <cp:lastModifiedBy>hadadi, golnaz</cp:lastModifiedBy>
  <cp:lastPrinted>2022-03-03T06:43:42Z</cp:lastPrinted>
  <dcterms:created xsi:type="dcterms:W3CDTF">2016-12-06T04:07:30Z</dcterms:created>
  <dcterms:modified xsi:type="dcterms:W3CDTF">2022-04-07T06:28:03Z</dcterms:modified>
</cp:coreProperties>
</file>